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Z:\ARCHIVO PLANEACION\LEY TRANSPARENCIA\2022 PUBLICACIONES PAG. WEB\"/>
    </mc:Choice>
  </mc:AlternateContent>
  <bookViews>
    <workbookView xWindow="0" yWindow="0" windowWidth="20490" windowHeight="6930"/>
  </bookViews>
  <sheets>
    <sheet name="DICIEMBRE" sheetId="1" r:id="rId1"/>
    <sheet name="Hoja1" sheetId="2" state="hidden" r:id="rId2"/>
  </sheets>
  <definedNames>
    <definedName name="_xlnm._FilterDatabase" localSheetId="0" hidden="1">DICIEMBRE!$A$1:$L$103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 l="1"/>
  <c r="I79" i="1" l="1"/>
  <c r="J79" i="1" s="1"/>
  <c r="I98" i="1"/>
  <c r="J98" i="1" s="1"/>
  <c r="I96" i="1"/>
  <c r="J96" i="1" s="1"/>
  <c r="I97" i="1"/>
  <c r="I88" i="1"/>
  <c r="J88" i="1" s="1"/>
  <c r="I89" i="1"/>
  <c r="J89" i="1" s="1"/>
  <c r="I91" i="1"/>
  <c r="J91" i="1" s="1"/>
  <c r="I93" i="1"/>
  <c r="J93" i="1" s="1"/>
  <c r="I28" i="1"/>
  <c r="J28" i="1" s="1"/>
  <c r="I27" i="1"/>
  <c r="J27" i="1" s="1"/>
  <c r="I29" i="1"/>
  <c r="J29" i="1" s="1"/>
  <c r="I30" i="1"/>
  <c r="J30" i="1" s="1"/>
  <c r="I31" i="1"/>
  <c r="J31" i="1" s="1"/>
  <c r="J54" i="1"/>
  <c r="I66" i="1"/>
  <c r="J66" i="1" s="1"/>
  <c r="J99" i="1"/>
  <c r="I15" i="1"/>
  <c r="J15" i="1" s="1"/>
  <c r="I16" i="1"/>
  <c r="J26" i="1"/>
  <c r="I26" i="1"/>
  <c r="J25" i="1"/>
  <c r="I25" i="1"/>
  <c r="J24" i="1"/>
  <c r="I24" i="1"/>
  <c r="J23" i="1"/>
  <c r="I23" i="1"/>
  <c r="J22" i="1"/>
  <c r="I22" i="1"/>
  <c r="I21" i="1"/>
  <c r="J21" i="1" s="1"/>
  <c r="I20" i="1"/>
  <c r="J20" i="1" s="1"/>
  <c r="I19" i="1"/>
  <c r="J19" i="1" s="1"/>
  <c r="I18" i="1"/>
  <c r="J18" i="1" s="1"/>
  <c r="I3" i="1"/>
  <c r="J3" i="1" s="1"/>
  <c r="I40" i="1"/>
  <c r="J40" i="1" s="1"/>
  <c r="I41" i="1"/>
  <c r="J41" i="1" s="1"/>
  <c r="I51" i="1"/>
  <c r="J51" i="1" s="1"/>
  <c r="I47" i="1"/>
  <c r="J47" i="1" s="1"/>
  <c r="I49" i="1"/>
  <c r="J49" i="1" s="1"/>
  <c r="I50" i="1"/>
  <c r="J50" i="1" s="1"/>
  <c r="I52" i="1"/>
  <c r="J52" i="1" s="1"/>
  <c r="I63" i="1"/>
  <c r="J63" i="1" s="1"/>
  <c r="I62" i="1"/>
  <c r="J62" i="1" s="1"/>
  <c r="I56" i="1" l="1"/>
  <c r="J56" i="1" s="1"/>
  <c r="I55" i="1"/>
  <c r="J55" i="1" s="1"/>
  <c r="I60" i="1"/>
  <c r="J60" i="1" s="1"/>
  <c r="I61" i="1"/>
  <c r="J61" i="1" s="1"/>
  <c r="I59" i="1"/>
  <c r="J59" i="1" s="1"/>
  <c r="I54" i="1"/>
  <c r="I58" i="1"/>
  <c r="J58" i="1" s="1"/>
  <c r="I57" i="1" l="1"/>
  <c r="J57" i="1" s="1"/>
  <c r="I69" i="1"/>
  <c r="J69" i="1" s="1"/>
  <c r="I68" i="1"/>
  <c r="J68" i="1" s="1"/>
  <c r="I67" i="1"/>
  <c r="J67" i="1" s="1"/>
  <c r="I71" i="1"/>
  <c r="J71" i="1" s="1"/>
  <c r="I75" i="1"/>
  <c r="J75" i="1" s="1"/>
  <c r="I76" i="1"/>
  <c r="J76" i="1" s="1"/>
  <c r="I73" i="1"/>
  <c r="J73" i="1" s="1"/>
  <c r="I74" i="1"/>
  <c r="J74" i="1" s="1"/>
  <c r="I81" i="1"/>
  <c r="J81" i="1" s="1"/>
  <c r="I82" i="1"/>
  <c r="J82" i="1" s="1"/>
  <c r="I84" i="1"/>
  <c r="J84" i="1" s="1"/>
  <c r="I83" i="1"/>
  <c r="J83" i="1" s="1"/>
  <c r="I78" i="1"/>
  <c r="J78" i="1" s="1"/>
  <c r="I8" i="1"/>
  <c r="J8" i="1" s="1"/>
  <c r="I10" i="1"/>
  <c r="J10" i="1" s="1"/>
  <c r="I9" i="1"/>
  <c r="J9" i="1" s="1"/>
  <c r="I6" i="1"/>
  <c r="J6" i="1" s="1"/>
  <c r="I5" i="1"/>
  <c r="J5" i="1" s="1"/>
  <c r="I4" i="1" l="1"/>
  <c r="J4" i="1" s="1"/>
  <c r="C3" i="2" l="1"/>
  <c r="C4" i="2" l="1"/>
  <c r="B15" i="2" l="1"/>
  <c r="C14" i="2" s="1"/>
  <c r="C12" i="2" l="1"/>
  <c r="C13" i="2"/>
</calcChain>
</file>

<file path=xl/sharedStrings.xml><?xml version="1.0" encoding="utf-8"?>
<sst xmlns="http://schemas.openxmlformats.org/spreadsheetml/2006/main" count="661" uniqueCount="341">
  <si>
    <t>Proceso</t>
  </si>
  <si>
    <t>Nombre del Indicador</t>
  </si>
  <si>
    <t>Formula</t>
  </si>
  <si>
    <t>TIPO</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</si>
  <si>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</si>
  <si>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</si>
  <si>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</si>
  <si>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</si>
  <si>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</si>
  <si>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</si>
  <si>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</si>
  <si>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</si>
  <si>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</si>
  <si>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</si>
  <si>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Control Disciplinario</t>
  </si>
  <si>
    <t>Porcentaje de procesos disciplinarios resueltos de fondo</t>
  </si>
  <si>
    <t>(No. de procesos disciplinarios decididos de fondo/Total de procesos disciplinarios activos)*100</t>
  </si>
  <si>
    <t>Eficacia</t>
  </si>
  <si>
    <t>Semestral</t>
  </si>
  <si>
    <t>Porcentaje de procesos disciplinarios sin nulidades decretadas</t>
  </si>
  <si>
    <t xml:space="preserve">(No. de procesos disciplinarios sin nulidades decretadas/Total de procesos disciplinarios activos)*100 </t>
  </si>
  <si>
    <t>Porcentaje de procesos disciplinarios sin vencimiento de términos</t>
  </si>
  <si>
    <t>(No. de procesos disciplinarios sin vencimiento de términos/Total de procesos disciplinarios activos)*100</t>
  </si>
  <si>
    <t>Número de procesos activos</t>
  </si>
  <si>
    <t>Número de casos donde se presenten alteración, modificación, sustracción, ocultamiento o pérdida de  la información de los procesos</t>
  </si>
  <si>
    <t xml:space="preserve">Riesgos de corrupción </t>
  </si>
  <si>
    <t>Mensual</t>
  </si>
  <si>
    <t>Control, Evaluación y Seguimiento</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</si>
  <si>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</si>
  <si>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</si>
  <si>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</si>
  <si>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</si>
  <si>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</si>
  <si>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</si>
  <si>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</si>
  <si>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</si>
  <si>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Cada que se requiera</t>
  </si>
  <si>
    <t xml:space="preserve">Identificación de casos de hechos irregulares </t>
  </si>
  <si>
    <t xml:space="preserve">Número de casos detectados  en los que se evidenciaron  hechos irregulares </t>
  </si>
  <si>
    <t>Promoción de la Recreación</t>
  </si>
  <si>
    <t>Proyecto 7852 Estructurar una línea base que permita la medición del porcentaje de personas que realizan Actividad física al menos tres veces por semana por al menos treinta minutos continuos</t>
  </si>
  <si>
    <t xml:space="preserve"> Número de personas que realizan actividad física al menos tres veces por semana por al menos treinta minutos contínuos/Número total de personas que participan a los programas del proyecto de inversión Comunidades activas y saludables</t>
  </si>
  <si>
    <t>Efectividad</t>
  </si>
  <si>
    <t>Fomento al Deporte</t>
  </si>
  <si>
    <t xml:space="preserve"> Satisfacción de los Escolares Beneficiados por el PI 7854</t>
  </si>
  <si>
    <t xml:space="preserve"> Cálculo ponderado de los resultados</t>
  </si>
  <si>
    <t>Anual</t>
  </si>
  <si>
    <t>Proyecto 7850 Nivel de impacto de los programas que articulan la Estrategia Deportiva de Bogotá.</t>
  </si>
  <si>
    <t xml:space="preserve"> Instrumento de medición</t>
  </si>
  <si>
    <t>Gestión</t>
  </si>
  <si>
    <t>Proyecto 7851 Nivel de impacto las acciones recreativas y actividades deportivas que articulan la Formaciòn Ciudadana en el marco del valor de la solidaridad.</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</si>
  <si>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</si>
  <si>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</si>
  <si>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</si>
  <si>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</si>
  <si>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(No. de actos de apertura de procesos de selección publicados en un tiempo menor o igual a 30 días hábiles después de la radicación/Total de actos de apertura expedidos)*100</t>
  </si>
  <si>
    <t>Porcentaje de contratos legalizados dentro del tiempo establecido</t>
  </si>
  <si>
    <t>(No. de contratos legalizados en un tiempo menor o igual a 10 días hábiles a partir del acto administrativo de adjudicación/Total de procesos de selección adjudicados)*100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</si>
  <si>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</si>
  <si>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</si>
  <si>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</si>
  <si>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 Total de actas de liquidación radicadas)*100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</si>
  <si>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</si>
  <si>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</si>
  <si>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</si>
  <si>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supervición en SECOP / Numero de contratos Seleccionados</t>
  </si>
  <si>
    <t>Número de liquidaciones que no cumplen con lo establecido en el procedimiento</t>
  </si>
  <si>
    <t>Numero de liquidaciones que no cumplen con los requisitos del procedimiento / 10</t>
  </si>
  <si>
    <t>Número de solicitudes de adición y prorroga que no cumplen con la adecuda justificación tecnica,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</si>
  <si>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</si>
  <si>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</si>
  <si>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</si>
  <si>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</si>
  <si>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</si>
  <si>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</si>
  <si>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</si>
  <si>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</si>
  <si>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</si>
  <si>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</si>
  <si>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</si>
  <si>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</si>
  <si>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</si>
  <si>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</si>
  <si>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</si>
  <si>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</si>
  <si>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Porcentaje de notas a los estados financieros reveladas correctamente</t>
  </si>
  <si>
    <t>(No. de notas sin observaciones por parte de los órganos de control internos y externos/Total de notas a los estados financieros elaboradas)*100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</si>
  <si>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</si>
  <si>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</si>
  <si>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</si>
  <si>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</si>
  <si>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</si>
  <si>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</si>
  <si>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</si>
  <si>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</si>
  <si>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</si>
  <si>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</si>
  <si>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</si>
  <si>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</si>
  <si>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</si>
  <si>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</si>
  <si>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</si>
  <si>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</si>
  <si>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Gestión de Tecnología de la Información y las Comunicaciones</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</si>
  <si>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</si>
  <si>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</si>
  <si>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</si>
  <si>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</si>
  <si>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</si>
  <si>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</si>
  <si>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</si>
  <si>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</si>
  <si>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</si>
  <si>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</si>
  <si>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</si>
  <si>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</si>
  <si>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</si>
  <si>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</si>
  <si>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</si>
  <si>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</si>
  <si>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</si>
  <si>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</si>
  <si>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</si>
  <si>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</si>
  <si>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</si>
  <si>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</si>
  <si>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</si>
  <si>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</si>
  <si>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</si>
  <si>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</si>
  <si>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</si>
  <si>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</si>
  <si>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Tasa de accidentalidad</t>
  </si>
  <si>
    <t>(No. de accidentes de trabajo reportados/Total de trabajadores (funcionarios y contratistas)*100</t>
  </si>
  <si>
    <t xml:space="preserve"> Prevalencia de la enfermedad laboral</t>
  </si>
  <si>
    <t>(No. de casos de enfermedad laboral calificada/Total de funcionarios)*100</t>
  </si>
  <si>
    <t>Incidencia de la enfermedad laboral</t>
  </si>
  <si>
    <t>(No. de casos nuevos de enfermedad laboral calificados/Total de funcionarios)*100</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</si>
  <si>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</si>
  <si>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</si>
  <si>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</si>
  <si>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</si>
  <si>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</si>
  <si>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</si>
  <si>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</si>
  <si>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</si>
  <si>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</si>
  <si>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</si>
  <si>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</si>
  <si>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</si>
  <si>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</si>
  <si>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mantenimientos ejecutados al sistema de video</t>
  </si>
  <si>
    <t>Número de mantenimientos ejecutados al sistema de video / Número de mantenimientos programados al sistema de video.</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</si>
  <si>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</si>
  <si>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</si>
  <si>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</si>
  <si>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</si>
  <si>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asistencias técnicas realizadas a los Fondos de Desarrollo Local</t>
  </si>
  <si>
    <t>(No. de asistencias técnicas realizadas a los Fondos de Desarrollo Local/Total de asistencias técnicas programadas a los Fondos de Desarrollo Local en las cuatro líneas de inversión)*100</t>
  </si>
  <si>
    <r>
      <t>Porcentaje de sensibilizaciones realizadas DRAFE</t>
    </r>
    <r>
      <rPr>
        <sz val="11"/>
        <color rgb="FFFFFFFF"/>
        <rFont val="Calibri"/>
        <family val="2"/>
        <scheme val="minor"/>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</si>
  <si>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</si>
  <si>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</si>
  <si>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</si>
  <si>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</si>
  <si>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Socialización a las ciudadania de las intervenciones de mantenimientos</t>
  </si>
  <si>
    <t xml:space="preserve"> N° de socializaciones de intervenciones realizadas/ N° intervenciones con mantenimientos de alto impacto (planificadas).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</si>
  <si>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</si>
  <si>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</si>
  <si>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</si>
  <si>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</si>
  <si>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</si>
  <si>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</si>
  <si>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</si>
  <si>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</si>
  <si>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</si>
  <si>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fallas de calidad o estabilidad de obra atendidas en construcción y adecuación de parques y escenarios</t>
  </si>
  <si>
    <t>(No. de fallas de calidad o estabilidad de obra atendidas/Total de fallas de calidad o estabilidad de obra detectadas o reportadas por terceros)*100
Atendido = Se genera requerimiento al contratista para establecer compromisos de reparación.</t>
  </si>
  <si>
    <t>Porcentaje de avance en la ejecución de obras de construcción y adecuación de parques y escenarios</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</si>
  <si>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</si>
  <si>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de parques y escenarios</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</si>
  <si>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</si>
  <si>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</si>
  <si>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</si>
  <si>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</si>
  <si>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</si>
  <si>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</si>
  <si>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</si>
  <si>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</si>
  <si>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</si>
  <si>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</si>
  <si>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</si>
  <si>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 xml:space="preserve">(No. de trámites de reconocimiento deportivo atendidos dentro del término legal vigente/Total de trámites de reconocimiento deportivo atendidos)*100 </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</si>
  <si>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</si>
  <si>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</si>
  <si>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</si>
  <si>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de concepto a proyectos de acuerdo, decreto o ley recibidas)*100</t>
  </si>
  <si>
    <t>Porcentaje de procesos de cobro de cartera efectuados</t>
  </si>
  <si>
    <t>(No. de procesos con etapas de cobro efectuadas/Total de procesos de cobro remitidos con documentación completa)*100</t>
  </si>
  <si>
    <t>Índice de condenas adversas</t>
  </si>
  <si>
    <t>(No. de condenas adversas/Total de procesos judiciales)*100</t>
  </si>
  <si>
    <t>Número de casos de favorecimiento detectados a terceros / N° de fallos adversos a la Entidad) * 100</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</si>
  <si>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</si>
  <si>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 / Total de otorgamiento y avales otorgados) *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</si>
  <si>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</si>
  <si>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</si>
  <si>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</si>
  <si>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</si>
  <si>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</si>
  <si>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N/A</t>
  </si>
  <si>
    <t>Pautas publicitarias en beneficio de un tercero</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</si>
  <si>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</si>
  <si>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</si>
  <si>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</si>
  <si>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</si>
  <si>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Casos de inversión de dineros públicos en entidades con el fin de favorecer a un tercero</t>
  </si>
  <si>
    <t>Desviación de recursos públicos en beneficio particular</t>
  </si>
  <si>
    <t>Número de casos de inversión de dineros públicos en entidades de dudosa solidez financiera o que no correspondan a la mejor oferta financiera para invertir los recursos a fin de favorecer a un tercero</t>
  </si>
  <si>
    <t>Cada vez que se requiera</t>
  </si>
  <si>
    <t>Desviación del rubro presupuestal autorizado en el PAA</t>
  </si>
  <si>
    <t>Número de casos en que se han generado desviación de los recursos públicos para beneficio particular</t>
  </si>
  <si>
    <t xml:space="preserve">	Trimestral (Mes Vencido)</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</si>
  <si>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</si>
  <si>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</si>
  <si>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</si>
  <si>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t>
  </si>
  <si>
    <t xml:space="preserve">(No. de cuentas individuales pagadas en un tiempo menor o igual a 9 días/Total de cuentas de pago individuales tramitadas)*100 </t>
  </si>
  <si>
    <t>Casos de manipulacion y/o adulteración</t>
  </si>
  <si>
    <t>Porcentaje de ejecución del plan anual de bienestar e incentivos*</t>
  </si>
  <si>
    <t>Porcentaje de ejecución del plan institucional de capacitación*</t>
  </si>
  <si>
    <t>TOTAL INDICADORES DEL MES</t>
  </si>
  <si>
    <t>Cumplimiento</t>
  </si>
  <si>
    <t>Incumplimiento</t>
  </si>
  <si>
    <t>No reportado</t>
  </si>
  <si>
    <t>Indicadores de Gestión</t>
  </si>
  <si>
    <t>Indicadores de riesgos de corrupción</t>
  </si>
  <si>
    <t>INDICADORES DE GESTIÓN</t>
  </si>
  <si>
    <t>Mensual (Vencido)</t>
  </si>
  <si>
    <t>FRECUENCIA</t>
  </si>
  <si>
    <t>Número de casos en que se utilizaron pautas publicitarias en beneficio de un tercero a través de central de medios</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</si>
  <si>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</si>
  <si>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</si>
  <si>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</si>
  <si>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</si>
  <si>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Número de casos de favorecimiento detectados a terceros </t>
  </si>
  <si>
    <t>N.R</t>
  </si>
  <si>
    <t xml:space="preserve">	Semestral (Mes Vencido)</t>
  </si>
  <si>
    <t>Seguimiento a noticias publicadas acerca del IDRD, sus planes, programas y proyectos</t>
  </si>
  <si>
    <t>Resultado indicadores NOVIEMBRE 2021</t>
  </si>
  <si>
    <t>Durante el mes de Diciembre No se presentó alteración, modificación, sustracción, ocultamiento o pérdida de la información de los procesos activos</t>
  </si>
  <si>
    <t>% Cumplimiento 
Diciembre</t>
  </si>
  <si>
    <t>La OCDI a Diciembre 31 de 2021 conoció por competencia 196 expedientes disciplinarios, en los cuales se profirieron 22 decisiones de fondo, discriminadas así: 2 fallos; 15 terminaciones y archivos definitivos; 5 inhibitorios</t>
  </si>
  <si>
    <t>FALTA ADJUNTO</t>
  </si>
  <si>
    <t>Al 31 de diciembre de 2021, se encontraban 174 procesos vigentes. Durante el periodo comprendido entre 1 de Octubre y el 31 de diciembre del 2021. No se expidió ningún Auto de Nulidad</t>
  </si>
  <si>
    <t>Al 31 de Diciembre, la Oficina de Control Disciplinario Interno contaba con 174 procesos vigentes, y No hay procesos vencidos</t>
  </si>
  <si>
    <t>Para el momento de esta medición no se ha detectado ninguna situación de corrupción.</t>
  </si>
  <si>
    <t>De acuerdo con el resultado del indicador, compuesto por el avance de las variables relacionadas con el cumplimiento de objetivos, actividades planteadas y oportunidad en la entrega de los informes preliminares de las auditorías, se obtuvo un resultado del 94%, para este periodo se cumplió con la meta cuyo porcentaje corresponde al 90%.</t>
  </si>
  <si>
    <t>Se cuentan con un total de 57 hallazgos abiertos en el aplicativo ISOLUCION., 40 con PMI y 17 SIN PMI. Durante el mes de diciembre 2021, se realizó seguimiento a 40 hallazgos abiertos, los cuales tienen asociados 62 acciones, no se presentaron cierre de hallazgos. Se cerraron (2) acciones: 1- Proceso GESTIÓN DE TECNOLOGÍA DE LA INFORMACIÓN Y LAS COMUNICACIONES: Acción efectiva y se cerro de manera oportuna. 2- Proceso ADMINISTRACION Y MANTENIMIENTO DE PARQUES Y ESCENARIOS: Accion evaluado como inefectiva asociada al hallazgos 202019.</t>
  </si>
  <si>
    <t>Se alcanzó un porcentaje del 100 % del indicador para el cuarto trimestre de 2021, en el que se tenía programado la elaboración de 5 informes a los entes externos de control, entidades como la Alcaldía Mayor de Bogotá e informes con destino a la Dirección General y demás dependencias del IDRD.</t>
  </si>
  <si>
    <t>Se recaudó lo concerniente a los prestamos de los parques y escenarios administrados por el IDRD.</t>
  </si>
  <si>
    <t>En el periodo de diciembre, se llevaron a cabo los seguimientos correspondientes, que garantizan el control adecuado de las actividades no previstas.</t>
  </si>
  <si>
    <t>En el periodo de septiembre a diciembre, se llevaron a cabo las mesas de seguimiento de los procesos en liquidación y no se recibieron notificaciones de la SC, al respecto de los requisitos, por lo tanto se controlo adecuadamente la actividad.</t>
  </si>
  <si>
    <t>Para el mes de diciembre se obtuvo un resultado de avance del 101%, con un adelanto en la ejecución de la obra de 0.7%, este porcentaje tiene un descenso con relación al presentado el mes anterior, debido a las condiciones climáticas dadas en el mes de diciembre y a la disminución de personal de mano de obra no calificada por temporada de fin de año. Sin embargo, la obra mantiene un adelanto y cumple con lo establecido contractualmente.</t>
  </si>
  <si>
    <t>En este periodo se evidencia que también se supera la meta programada del 90%, la ejecución corresponde a 8 contratos, los cuales se encuentran 3 suspendidos, 2 en proceso de liquidación y 3 en ejecución programada.</t>
  </si>
  <si>
    <t>Para este periodo se reportan los últimos datos de avances en las cuales se programaron 99 visitas de seguimiento por estabilidad, de las cuales 98 fueron realizadas, adicionalmente se ingresaron a seguimiento 36 escenarios adicionales de los cuales 8 corresponden a zonas de Cesión y 28 a contratos de Obra Pública, para un total de 135 visitas realizadas . Se realizaron 12 requerimientos por estabilidad de los cuales 11 fueron atendidos Un requerimiento no atendido es de carácter perentorio y tiene por vencimiento el mes de ENERO de 2022, fue enviado a CONSORCIO PARQUES ZONALES, ejecutor del contrato de Obra pública 1938 de 2015, en caso no obtener respuesta al mismo, se procederá a dar impulso de inicio de proceso administrativo con el fin de afectar las garantías de estabilidad de las obras.</t>
  </si>
  <si>
    <t>Para la vigencia 2021 se aplicó la encuesta de satisfacción unidamente en el Parque Metropolitano Timiza a través del Contrato Nro. 3639 de 2019 correspondiente a LOS ESTUDIOS Y DISEÑOS TÉCNICOS DE INGENIERÍA Y ARQUITECTURA Y LAS OBRAS DE CONSTRUCCIÓN DEL PARQUE TIMIZA, LOCALIDAD DE KENNEDY¿ obteniendo como resultado 97% de satisfacción con las obras entregadas por el IDRD.</t>
  </si>
  <si>
    <t>Para el cuarto trimestre del año 2021, comprendido entre el 1 de octubre y el 30 de diciembre, los coordinadores locales y profesionales de la Oficina de Asuntos Locales realizaron quince (15) asistencias técnicas relacionados con los proyectos recreodeportivos, construcción y mantenimiento de parques vecinales y/o de bolsillo, de los siguientes Fondos de Desarrollo Local: Usaquén 3; San Cristóbal 4; Usme 2; Kennedy 2; Suba 2; Rafael Uribe Uribe 2;. De acuerdo con lo anterior, se establece que se cumplió en un 125% el indicador planteado, el cual se debe a las asesorías y asistencias técnicas adicionales realizadas en los laboratorios cívicos de las alcaldías locales atendiendo las solicitudes y los requerimientos de registro de las propuestas de ¿Presupuestos Participativos del 2021¿ y las ejecutadas en el marco del convenio Interadministrativo de ¿Es Deporte Local¿, es importante realizar la claridad que estas asesorías y asistencias técnicas son solicitadas directamente por los Fondos de Desarrollo Local a los profesionales locales de la Oficina de Asuntos Locales.</t>
  </si>
  <si>
    <t>Ejecutado: 57 Sesiones. Para el cuarto trimestre del año 2021, comprendido entre el 1 de octubre y el 30 de diciembre de 2021, el IDRD asistió a través de los delegados locales a 57 sesiones en el marco de las instancias de participación: ¿ Consejo Local de Gobierno (CLG): 9 Sesiones, en las localidades: Usaquén 1, chapinero 2, Tunjuelito 1, Kennedy 1, Engativá 2, Barrios Unidos 1, Teusaquillo 2, Mártires 2, Puente Aranda 1. ¿ Unidad de Apoyo Técnico (UAT): 25 Sesiones, en las localidades: Usaquén 2, Chapinero 2, Santa Fe 2, San Cristóbal 2, Usme 2, Tunjuelito 3, Kennedy 2, Suba 4, Barrios Unidos 1, Teusaquillo 3, Mártires 3, Puente Aranda 1, Rafael Uribe Uribe 1, Ciudad Bolívar 3 ¿ Comisión local de participación intersectorial (CLIP), 23 sesiones en las localidades: Usaquén 3, Chapinero 1, Santa Fe 2, San Cristóbal 2, Usme 1, Tunjuelito 2, Kennedy 2, Engativá 1, Suba 2, Barrios Unidos 3, Teusaquillo 3, Mártires 6, Puente Aranda 1, Rafael Uribe Uribe 1, Ciudad Bolívar 4.</t>
  </si>
  <si>
    <t>Para el cuarto trimestre del 2021, comprendido entre el 1ro de octubre y 30 de diciembre, la Oficina de Asuntos Locales - OAL a través de los profesionales designados para asistir a las sesiones de control político convocadas por las comisiones de Cultura, Recreación y Deporte de las Juntas Administradoras Locales - JAL de las 20 localidades, en representación del Instituto se participó y se asistió a 12 sesiones y se otorgó respuesta a los cuestionarios sobre temas misionales de la entidad (recreación, deporte, construcciones y mantenimiento de parques zonales y metropolitanos), temas abordados y aclarados en cada sesión a la cual fue convocado el IDRD. Seguidamente se relaciona el número de sesiones atendidas por el IDRD, por localidad y fecha de cada sesión bajo la coordinación y liderazgo de la OAL y previo a cada sesión se dio respuesta de fondo a cada cuestionario, así: Rafael Uribe Uribe: Sesión del 4 de octubre de 2021 Kennedy: Sesión del 7 de octubre de 2021 Teusaquillo: Sesión del 27 de octubre de 2021 Barrios Unidos: Sesión del 4 de noviembre de 2021. Usaquén: Sesión del 5 de noviembre de 2021. Usme: Sesión del 10 de noviembre de 2021. Rafael Uribe Uribe: Sesión del 16 de noviembre de 2021. San Cristóbal: Sesión del 17 de noviembre de 2021. Sumapaz: Sesión del 7 de diciembre del 2021 Engativá: Sesión del 10 de diciembre de 2021 Usme: Sesión del 21 de diciembre de 2021 Fontibón: Sesión del 21 de diciembre de 2021</t>
  </si>
  <si>
    <t>Para el cuarto trimestre del año 2021, comprendido entre el 1 de octubre y el 30 de diciembre Se realizaron 41 sesiones de los Consejos Locales DRAFE en Bogotá, 34 sesiones ordinarias y 7 extraordinarias, se adjunta las sesiones que se llevaron a cabo en el periodo en mención. Usaquén 2; Chapinero 2; Santa Fe 2; San Cristóbal 1; Usme 2; Tunjuelito 1; Bosa 1 ordinaria y 3 extraordinarias; Kennedy 2 y 1 extraordinaria; Fontibón 1; Engativá 2 y 1 extraordinaria; Suba 1; Barrios Unidos 2 y 1 extraordinaria; Teusaquillo 2, Mártires 2; Antonio Nariño 2; Puente Aranda 2; Candelaria 1; Rafael Uribe Uribe 2; Ciudad Bolívar 2 y Sumapaz 1. Frente a la meta planteada para el cuarto trimestre se debe mencionar que las sesiones restantes no fueron ejecutadas por parte de los consejeros locales, razón por la cual no se concretó la reunión por parte de los profesionales de la Oficina de Asuntos Locales ¿ OAL.</t>
  </si>
  <si>
    <t>Para el segundo semestre No se reportaron casos de perdida de elementos en bodega.</t>
  </si>
  <si>
    <t>Se solicito cronograma de mantenimientos ejecutados al sistema de video para lo cual se anexa documento</t>
  </si>
  <si>
    <t>Se verificaron en su momento elementos de Consumo en la bodega, de los cuales los listados de verificación se anexan como evidencia de la actividad realizada</t>
  </si>
  <si>
    <t>4to. Trimestre: Se realizaron los mantenimientos programados con frecuencia mensual, trimestral, semestral y anual así: 1. Mantenimiento equipos de aire acondicionado. 2. Mantenimiento motobombas tanque agua potable. 3. Poda de zonas verdes. 4. Lavado de manteles y banderas. 6. Lavado y desodorización del pozo eyector. 7. Mantenimiento de la campana extractora de grasas. 8. Mantenimiento puertas Salón Presidente. 9. Mantenimiento jardines interno y externos de la sede. 10. Mantenimiento vehículos de propiedad de la entidad.</t>
  </si>
  <si>
    <t>Se atendieron en su totalidad los requerimientos dentro de los términos establecidos, cuando el funcionario soclitante regresa a la entidad ya que no viene todos los días.</t>
  </si>
  <si>
    <t>Durante lo corrido del trimestre a evaluar, se han realizado la medición del impacto de cinco (5) jornadas de capacitación, en las cuales se evaluaron 112 funcionarios de los cuales los 112, tuvieron como resultado una calificación superior a 3, lo cual indica que la capacitación fue efectiva.</t>
  </si>
  <si>
    <t>No se han presentado nuevos casos de enfermedad laboral calificados.</t>
  </si>
  <si>
    <t>Teniendo en cuenta lo establecido en el Articulo 2.2.10.7 del Decreto 1083 de 2015, la medición de clima laboral debe hacerse cada 2 años. De manera tal que se realice la intervención año de por medio, así las cosas, en el año 2020 se realizó la medición del clima laboral, desarrollado por el Departamento del Servicio Civil DASCD, en donde se evaluaron las siguientes dimensiones: Estados mentales positivos, propósito de vida, relaciones interpersonales y conocimiento de las fortalezas propias, en donde se percibe un nivel de riesgo del 19,85% por parte de los funcionarios y contratistas que respondieron la encuesta, lo cual significa que la Entidad está en un Clima Organizacional del 80,15%.</t>
  </si>
  <si>
    <t>El promedio de las calificaciones finales de desempeño laboral de los funcionarios para el periodo comprendido entre las vigencias 2020-2021 fue de 97,92 superando la meta establecida tal y como se muestra en las evidencias.</t>
  </si>
  <si>
    <t>Durante la vigencia 2021 no se presentó ningún caso en que se haya revelado información reservada y clasificada de historias laborales por parte de servidores públicos para beneficio propio o de terceros</t>
  </si>
  <si>
    <t xml:space="preserve">Durante el último trimestre se continuó con el desarrollo de las actividades programadas para la vigencia 2021, para el efecto se han programado actividades de bienestar con la Caja de Compensación Familiar, EPS, AFP, entidades financieras, el DASC, así como las diferentes actividades desarrolladas al interior del Instituto. En el mes de noviembre se suscribió el contrato con la Caja de compensación Compensar y se realizaron actividades planeadas para el cierre de la vigencia. Es importante resaltar que no fue posible ejecutar la totalidad de las actividades planeadas en razón a que la restricción de presencialidad de las actividades fue vigente durante la mayor parte del 2021, de tal manera que algunas de las mismas no se realizaron, así mismo la demora en los trámites notariales como consecuencia de la pandemia demoro las actividades pendientes del Fondo de Vivienda y en consecuencia no se pudo abrir la convocatoria durante esta vigencia para evitar reprocesos a los candidatos a optar por los préstamos del citado fondo.	</t>
  </si>
  <si>
    <t>El porcentaje de cumplimiento para el mes de diciembre de las actividades del SGSST fue del 99%, superando la meta establecida para este indicador</t>
  </si>
  <si>
    <t>Se ejecuto el PIC 2021 con forme a la oferta de formación Distrital, con el apoyo de otras entidades distritales y de orden nacional, sin embargo el proceso contractual en el cual se incluyeron diferentes temáticas fue adjudicado en el mes de diciembre de 2021, razón por la cual no fue posible dar cumplimiento al 100% de las actividades planeadas, así mismo la disponibilidad de tiempo de los funcionarios que apoyarían algunos procesos que serían abordados con recurso interno, no pudieron realizar las capacitaciones, por lo tanto no se pudo dar cumplimiento a todas las acciones que se proyectaron. Es de anotar que el PIC fue aprobado para dos vigencias 2021-2022, razón por la cual, las actividades que no se pudieron ejecutar en el 2021, se retomaran en el 2022 con el fin de dar cumplimiento en lo establecido en el citado plan</t>
  </si>
  <si>
    <t>Se realizó un conteo en el que se determino la participación de los funcionarios en el menos 1 de las actividades programadas por Bienestar Social.</t>
  </si>
  <si>
    <t>Se realizó un conteo en el que se determinó la participación de los funcionarios en al menos 1 de las actividades programadas por en el Plan Institucional de Capacitación PIC 2021.</t>
  </si>
  <si>
    <t>La tasa de accidentalidad para el mes de diciembre de 2021 corresponde al 4.64% de los servidores públicos activos de la entidad lo cual indica que se superó la meta propuesta.</t>
  </si>
  <si>
    <t>A la fecha se han calificado 4 casos de enfermedad laboral, 3 de ellos en la vigencia 2010 y 1 en la vigencia 2013 relacionados con patologías osteomusculares. A la fecha no se han presentado nuevos casos de enfermedad laboral calificado.</t>
  </si>
  <si>
    <t>-</t>
  </si>
  <si>
    <t>Para el periodo no se generaron incidentes de seguridad relacionados con adulteración o manipulación de la información</t>
  </si>
  <si>
    <t>Debido a la nueva metodología escogida para la formulación del PETI el cual fue aprobado el 26 de abril de 2021 para las vigencias 2021 a 2024 se contemplaron iniciativas de valor para la entidad, se iniciaron las activiades programadas para cada uno de los proyectos establecidos y sobre los cuales se muestra un avance porcentual de cada uno de los proyectos de manera independiente</t>
  </si>
  <si>
    <t>Para el periodo no se generaron indisponibilidades de los servicios de comunicaciones, ni se programaron ventanas de mantenimiento</t>
  </si>
  <si>
    <t>Para el periodo se generaron indisponibilidades en Seven y Kactus por 37 y 43 minutos respectivamente debido a que el espacio en el servidor no era el suficiente para que las aplicaciones funcionaran correctamente, se libero espacio y se estabilizó el servicio</t>
  </si>
  <si>
    <t>Durante el periodo se detectaron 6 vulnerabilidades criticas o altas de las cuales se remediaron el 100%, se generaron las respectivas ventans de mantenimiento soportadas en los formatos de control de cambios de seguridad del informacion</t>
  </si>
  <si>
    <t>Para el periodo se generaron 898 solicitudes registradas en la mesa de servicios tecnológicos del área de sistemas , de las cuales el 898 fueron atendidas dentro de los ANS establecidos para cada una de las categorías.</t>
  </si>
  <si>
    <t>De acuerdo con los parámetros establecidos, con corte al 31 de diciembre de 2021 el indicador Número de expedientes - pérdida en el archivo central, no reporto perdida de expedientes, razón por la cual no afecto el proceso en el periodo reportado. Los expedientes solicitados son entregados diligenciando y firmando las partes el formato registro de préstamo de documentos campo 1 y la devolución en el campo No 2 firmando por las partes, semanalmente se hace seguimiento a la devolución o actualización del préstamo, tarea realizada por el Archivo Central y de acuerdo con los inventarios los documentos físicos devueltos son ubicados en la respectiva serie documental y ubicación topográfica establecida en el inventario documental. Constantemente se hace seguimiento al inventario documental del FUID contra los expedientes físicos en el archivo central.</t>
  </si>
  <si>
    <t>Acorde a los parámetros establecidos en diciembre 2021 se ubicaron 11 datalogers en igual número de espacios a monitorear, se descargó la información de los 11 Data Logger instalados y se generaron los reportes y el análisis de datos evidenciando que las variables de Humedad Relativa y Temperatuta de los depósitos, presentan un comportamiento aceptable conforme a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t>
  </si>
  <si>
    <t>Con corte al 31 de diciembre de 2021 el indicador de transferencia primaria presenta un acumulado de 55 transferencias documentales primarias, que representa el 149% de la Meta (37 programadas para 2021), con un volumen de 2.584 cajas X200 recibidas equivalentes a 646 metros lineales (ver cuadro resumen anexo al indicador). este indicador es acumulativo por lo que no afecta el proceso. Cada transferencia cuenta con su respectiva acta suscrita e inventario en FUID en medio físico y magnético avalado por el Archivo Central, los inventarios físicos se encuentran ubicados en la respectiva serie documental con el inventario digital en CD, Además el magnético del inventario está en la carpeta compartida del área de archivo y correspondencia denominada Naus</t>
  </si>
  <si>
    <t>En el mes de diciembre no se recibieron quejas por cobro del trámite. Se adjunta: Correos de reporte. El enlace del trámite virtual es: https://sim.idrd.gov.co/pasaporte-vital-en-linea/es/</t>
  </si>
  <si>
    <t>No se presentaron pagos autorizados sin asistir a jornadas. Se adjunta: correo de reporte y planilla de pagos del mes.</t>
  </si>
  <si>
    <t>La programación del indicador para el 4° trimestre de 2021, esta compuesta por 36 reportes, los cuales se realizaron con la oportunidad requerida para este periodo</t>
  </si>
  <si>
    <t>Para este periodo de acuerdo con las visitas realizadas a los parques no se identificaron casos de omisión respecto a los criterios normativos, procedimentales y tarifarios para el beneficio propio o de un tercero frente al trámite.</t>
  </si>
  <si>
    <t>Para el segundo semestre del 2021 no se programaron socializaciones a la ciudadanía debido a que no se ejecutaron intervenciones de mantenimiento de alto impacto en parques o escenarios, Cabe mencionar que este indicador se cumplió en su totalidad en el primer semestre donde se ejecutaron las 8 intervenciones que se habían programado</t>
  </si>
  <si>
    <t>Para el cuarto trimestre de 2021, se realizó la publicación del 6 concurso de meritos, 9 Licitaciones publicas y 45 slecciones abreviadas, de los cuales 54 se publicaron en un en un tiempo inferior a 30 días habiles, contados a partir de la radicación de los documentos debidamente revisados y ajustado.</t>
  </si>
  <si>
    <t>En el mes de diciembre de 2021, se suscribieron 4 licitaciones públicas y 8 concurso de méritos, De los cuales se legalizaron 7 concursos de meritos y 3 licitaciones para un cumplimiento de la meta del 83%.</t>
  </si>
  <si>
    <t>En el mes de diciiembre de 2021, se sollicito la realización de 130 modificaciones contractuales (73 adiciones y prorrogas, 18 suspensiones o reiniciones, 14 cesiónes, 24 modificaciones diferentes) de las cuales se tramitaron en el mismo mes 108, lo anterior debido a la alta cargo de modificaciones solicitadas, y las que venian del mes anterior desbordaron la capacidad operativa de la Subdirección.</t>
  </si>
  <si>
    <t>Para el periodo comprendido entre el 16 de noviembre y el 15 de diciembre de 2021, se radicaron 30 solicitudes de revisión de actas de liquidación, lográndose la revisión en un tiempo inferior a 10 días hábiles de 17 actas, 1 acta se devolvió para realizar ajustes y las 12 restantes, se encuentran en revisión por parte de los abogados de la Subdirección.</t>
  </si>
  <si>
    <t>Desde el 1 de septiembre y hasta el 31 de diciembre de 2021, se adelantaron 56 procesos de selección publica, escogiéndose los siguentes 8 procesos para efectuar seguimiento: IDRD-DG-LP-028-2021, IDRD-DG-LP-019-2021, IDRD-SG-SASI-070-2021, IDRD-SG- SAMC -058-2021, IDRD-DG-LP-055-2021, IDRD-SG-SAMC-0060-2021, IDRD-SAF-IP-098-2021 y IDRD-SAF-IP-082-2021, verificando que cuentan con la evaluación pertinente</t>
  </si>
  <si>
    <t>En el periodo comprendido entre el 1 de septiembre y el 30 de noviembre de 2021, se efectuó la verificación en SECOP de 17 contratos de prestación de servicios, observando que contaran con la publicación de los respectivos informes en SECOP II.</t>
  </si>
  <si>
    <t>Se realizó seguimiento a 10 liquidaciones, en las que se revisó que cumplieran con las actividades descritas en el procedimiento</t>
  </si>
  <si>
    <t>Se efectuó el análisis a 50 de 499 solicitudes de modificaciones realizadas en el periodo comprendido entre el 1 de septiembre de 2021 y el 30 de noviembre de 2021, observando que se cuentan con una adecuada justificación para dicho tramite.</t>
  </si>
  <si>
    <t>Entre el 1 de septiembre y el 31 de diciembre de 2021, se adelantaron 56 procesos de selección publica, escogiéndose los siguentes procesos para efectuar seguimiento: IDRD-DG-LP-028-2021, IDRD-DG-LP-019-2021, IDRD-SG-SASI-070-2021, IDRD-SG- SAMC -058-2021, IDRD-DG-LP-055-2021 y IDRD-SG-SAMC-0060-2021 verificando que se cumplieron con todos los requisitos establecidos en el procedimiento, que se encuentra publicado en el aplicativo Isolución.</t>
  </si>
  <si>
    <t>De acuerdo con la frecuencia de la revisión de los eventos con corte a diciembre se revisaron en mesa de trabajo los eventos deportivos en septiembre de este ultimo trimestre.</t>
  </si>
  <si>
    <t>Es importante aclarar que el indicador programado para al vigencia 2022 era linea base, Para el indicador de calidad se observa que el programa con menos puntuación obtenida fue el de Deporte Escolar, seguido del de Rendimiento Deportivo/Talento y Reserva, por otra parte, el de mayor puntuación fue el de Centros de Psicomotricidad. Para el indicador de impacto nuevamente las puntuaciones mas bajas correspondieron a los programas de Deporte Escolar y de Rendimiento Deportivo/Talento y Reserva, sin embargo, las puntuaciones más altas las obtuvieron Centros de Psicomotricidad y Escuelas de Natación. Finalmente, el indicador global de gestión para los programas muestra menores resultados para el programa de Deporte escolar con un valor de 62.8 seguido del programa de Rendimiento con un 72, es decir, casi 10 puntos porcentuales por debajo. Mientras que el mayor puntaje en el indicador lo obtuvo el programa de Centros de Psicomotricidad con un valor de 85.1. En términos globales, el Proyecto de Inversión 7850 obtuvo una puntuación de 70.7 en el indicador de calidad, una puntuación de 79.8 en el indicador de impacto y finalmente un valor de 75.2 en el indicador global de gestión.</t>
  </si>
  <si>
    <t>Línea base</t>
  </si>
  <si>
    <t>Para la vigencia 2021, la encuesta de satisfacción fue llevada a cabo en su formulación y procesamiento de datos por el equipo estadístico, por tanto se entregó un informe a nivel general de la STRD en el marco de la búsqueda de estandarización de los instrumentos de medición de la subdirección. Particularmente el proyecto 7854 Jornada Escolar complementaria obtuvo la mayor calificación en cuanto a satisfacción con un 93.18% "Los usuarios de la oferta realizada desde el proyecto de Jornada Escolar Complementaria a nivel general mostraron un alto nivel de satisfacción a nivel general." cita textual del informe</t>
  </si>
  <si>
    <t>ANÁLISIS: En el cuarto trimestre del año 2021, se revisó el plan de medios presentado por la Central de Medios con el fin de verificar su ejecución y que no se presentaran pautas publicitarias en beneficio de un tercero a través de la Central de Medios, esta verificación consistio en : - Se verificó la factura presetanda por el medio - Se verificó que lo efectivamente facturado correspondiente a lo efectivamente ordenado, y aprobado - se cotejo la información registrada en la factura con el plan de medios - Se verificó el valor efectivamente facturado por el medio y el valor efectivamente facturado por la central de medios - Se verificó el recibo a satisfacción presentado por la central de medios y la certificación de pauta.</t>
  </si>
  <si>
    <t>ANÁLISIS: Se determina una reducción de publicaciones por temporada de fin de año. Los temas que se destacan: Ciclovía nocturna, actividades Navidad, deportista del año, parque Country, indígenas parque Nacional, deportistas bogotanos. Total de notas en el mes de diciembre de 2021 ascendio a 88, de las cuales Neutras 78, equivalente al 88,64%; Negativas 6 publicaciones equivalentes al 6,82% y positivas 4 que equivalen al 4,54%.</t>
  </si>
  <si>
    <t>Cubrimiento de actividades</t>
  </si>
  <si>
    <t>Número de cubrimientos de las actividades atendidas para el posicionamiento de la imagen y marca del IDRD / # Total de cubrimientos solicitados * 100</t>
  </si>
  <si>
    <t>Se efectúa el cierre anual de la Toma física del inventario de elementos devolutivos sobre el cual se anexara informe.</t>
  </si>
  <si>
    <t>No se presentaron inversiones en entidades de dudosa liquidez o que no correspondan a la mejor oferta, aprobada por el Comité de Excedentes de Liquidez en las sesiones del 3 y 22 de noviembre. La revisión se realizó en el momento del cierre de las negociaciones y suscripción de los documentos que se radican en los diferentes bancos.</t>
  </si>
  <si>
    <t>En el mes de diciembre de 2021 se pagó la totalidad de las planillas de cuentas colectivas radicadas por los contratistas vinculados a la entidad, cumpliendo el tiempo establecido de 10 días, dando cumplimiento a la meta.</t>
  </si>
  <si>
    <t>En el mes de diciembre de 2021 se pagó la totalidad de las cuentas individuales en un tiempo menor o igual a 9 días, con relación a la fecha de radicación en Central de Cuentas.</t>
  </si>
  <si>
    <t>La ejecución del PAC consolidado (vigencia, Reservas y Pasivos) para el mes de diciembre 2021, asciende a un 80.94% sobre los recursos programados. La Subdirección Técnica de Recreación y Deporte logro el 99.11%, seguido de la Subdirección Administrativa y Financiera ejecutando el 94.64% de ejecución vs lo programado de PAC. El PAC de la vigencia del período en medición ascendió al 77.60% de ejecución, mientras que el PAC de Reservas fue del 67.53% y los Pasivos Exigibles obtuvieron el 97.65% de ejecución del PAC.</t>
  </si>
  <si>
    <t>Los niveles de ejecución a la fecha de la medición se encuentran en un rango aceptable toda vez que los resultados obtenidos en gastos de personal y adquisición de bienes y servicios contribuyen para alcanzar la meta propuesta.
El indicador nos refleja un porcentaje que de acuerdo al comportamiento de ejecucion y a la aplicación de SAP de la Secretaría Distrital de Hacienda, los resultados en la ejecución son tolerables al superar el indicador programado para la vigencia.</t>
  </si>
  <si>
    <t>La ejecución presupuestal de los gastos de inversión al cierre de la vigencia alcanzó, el 97,15% que al compararse con lo programado para el mismo periodo la Entidad cumplió.
De otra parte, los giros acumulados alcanzaron el 71,88% respecto a los compromisos acumulados a la misma fecha.</t>
  </si>
  <si>
    <t>Anual (marzo)</t>
  </si>
  <si>
    <t>En el cuarto trimestre 2021 se reportaron las siguientes tutelas desfavorales:2021-00174, 2021-00205, 2021-00331 y el siguiente procesos de nulidad y restablecimiento 2017-01279, cuya causa no tiene relación con favorecimiento detectados a terceros. Se adjunta evidencia reporte siproj fallos desfavorables 2 semestre 2021. La meta del indicador se cumple.</t>
  </si>
  <si>
    <t>Para el cuarto trimestre del 2021 no se detectaron casos de favorecimiento relacionados con el Aval deportivo de las escuelas de formación deportiva y el Reconocimiento deportivo a clubes deportivos, clubes promotores y clubes pertenecientes a entidades no deportivas. La meta del indicador se cumple.</t>
  </si>
  <si>
    <t>A 31 de diciembre de 2021, la Oficina Asesora Jurídica de acuerdo a la jurisdicción coactiva, cuenta de manera cuantitativa con los siguientes procesos: * En etapa persuasiva cuenta con 12 procesos. * 4 en estudio para dar inicio a la etapa persuasiva. * En etapa coactiva cuenta con catorce (14) procesos. * En etapa terminada cuenta con 12 procesos. Teniendo en cuenta que los 4 procesos se encuentran en estudio para dar inicio a la etapa persuasiva y no han sido iniciados, para el segundo semestre la OAJ no ha dado inicio a dichos procesos. De acuerdo al indicador definido se alcanzó un cumplimiento del 100%.</t>
  </si>
  <si>
    <t>En el  segundo semestre 2021 se reportaron las siguientes tutelas desfavorales:2021-00174, 2021-00205, 2021-00223, 2021-00331 y el siguiente procesos de nulidad y restablecimiento 2017-01279. Se adjunta evidencia reporte siproj fallos desfavorables 2 semestre 2021. La meta del indicador se cumple por debajo del 8% de tendencia negativa</t>
  </si>
  <si>
    <t>Ingresaron a la Oficina Asesora Jurídica diecinueve (19) solicitudes de proyectos de acuerdo de decreto y de concejo, los cuales se respondieron acorde al tiempo establecido o solicitado.</t>
  </si>
  <si>
    <t>Para el 4 trimestre de 2021, se realizaron 5 trámites de aval de escuelas deportivas, de las cuales se atendieron 5 fuera del tiempo establecido, lo anterior muestra que se incumple con la meta del indicador, lo anterior obedece a la modificación realizada a la resolución 639 del 2021 por medio de la resolución 931 lo cual ocasionó que los tiempos se extendieron de lo establecido en dicha resolución ya que no era posible expedir resoluciones. Se adjunta seguimiento realizado a dichas solicitudes.</t>
  </si>
  <si>
    <t>En cuanto al cuarto trimestre de 2021, se reportaron 228 trámites de reconocimiento deportivo, de los cuales 118 se atendieron conforme estándar en el periodo analizado. Se adjunta evidencia. El resultado muestra que se esta por debajo de la meta establecida para el indicador.</t>
  </si>
  <si>
    <t>Se puede evidenciar un bajo tamaño de la muestra puesto que no se logro abarcar la totalidad de los usuarios que obtuvieron el reconocimiento del otorgamiento deportivo en el segundo semestre del 2021. Esta dismunución se debe a que los usuarios estan siendo notificados por correo electrónico, medio por el cual también es enviada la encuesta de satisfacción mediante un formulario en linea obteniendo una respuesta muy baja por parte de los mismos. Las 3 preguntas tuvieron un resultado positivo en la muestra recolectada. Teniendo en cuenta que los resultados de las encuestas son regulares, se debe seguir con los planes de las acciones de mejora que se aplizaron durante el 2021 realizando algunas modificaciones en cuanto al seguimiento por parte de los responsables que permita aumentar el nivel de satisfacción, haciendo énfasis en la variable que obtuvo un porcentaje más alto de insatisfacción como fue: ¿Tiempo de respuesta del trámite o servicio, acorde a los plazos establecidos por la Entidad¿. Sugerencias realizadas por los usuarios: * Atención personalizada * Que las capacitaciones que dan sean más explícitas y sirvan para no recibir devoluciones de documentos. * El tiempo de respuesta debe ser cumplido. * Sería ideal poder conocer el avance del tramite mientras se da respuesta definitiva, de manera que si hay algún documento que no cumpla... se pueda ir evaluando la forma de subsanar. * Menos tiempo para aprobación * Los tiempo de revisión son muy extensos, deberían acortarse más y así dar una pronta respuesta * La sugerencia es que deberían ser los plazos más cortos ya que en algunos casos se debe corregir algo y esperar 45 hábiles para las respuestas se complica todo y otra sugerencia es que ya teniendo el reconocimiento seria bueno que verifiquen como es el tema de espacios y den oportunidades para otros clubes de poder utilizar ya que me he dirigido a varios escenarios y la información es muy poca y casi en ninguno hay algo disponible para nuestros clubes.</t>
  </si>
  <si>
    <t>En el periodo noviembre - diciembre de 2021 se recibieron 31 solicitudes de servicio para cubrimiento de actividades, de los cuales 29 se atendieron con la toma de fotografías y videos en el lugar del evento. Las solicitudes no atendidas fueron por las siguientes razones: - El cubrimiento no se realizo por que se cruzo con otro evento programdo con anterioridad y la solicitud llego de un dia para otro sin contar con los tiempos requeridos para atender - El cubrimiento no se realizo por el ailamiento preverntivo de la Oficina Asesora de Comunicacioes en el mes de diciembre 2021</t>
  </si>
  <si>
    <t>En el cuarto trimestre de 2021 se recibieron 627 solicitudes de servicio, de las cuales a 615 solicitudes se les dio respuesta a la fecha de cierre, estas solicitudes incluyen el diseño de piezas, vídeos, fotos, adicional la divulgación de contenidos a través del correo comunidad, redes sociales y página web. Las solicitudes no atendidas son por: - Cancelación del cubriiento solicitado - Diseño no requerido - Cancelación de la solicitud - Solicitud sin tener encuenta los tiempos de respuesta - Evento suspendido no se requirio el servicio - soliitud sin establecer la necesidad - Información incompleta y sin solicitud - Solicitud repetida - No fue autorizado el servicio imágenes sin autorizzación - Videos no elaborados por la Oficina</t>
  </si>
  <si>
    <t>El alcance obtenido en el cuarto trimestre del año 2021 en relación con el tercer trimestre del 2021 disminuyó en un 41,74%, aunque su disminución no es considerable en alguna de las redes sociales así: - En Facebook en el trimestre no se pauto contenido, mientras que en el tercer trimestre si, esto hace la diferencia en el alcance de las publicaciones - En twitter tuvimos menos actividad en noviembre y en Instagram en octubre, sin embargo, en ambas, la tendencia en diciembre aumentó - Se publicaron contenidos que no han tenido una recepción positiva. (en Facebook, Instagram y Twitter) - En Instagram no se ha vuelto a publicar contenido interactivo - Posiblemente en Twitter publicar contenido de otras entidades genere que el contenido propio sea menos vist</t>
  </si>
  <si>
    <t>Anual (mayo)</t>
  </si>
  <si>
    <t>Se cumplió con la meta programada en el periodo correspondiente.</t>
  </si>
  <si>
    <t>INCUMPLIÓ</t>
  </si>
  <si>
    <t>De acuerdo con la ficha técnica del indicador de gestión del PI 7851, en el último trimestre del año se realizó la consolidación y reporte del impacto de las actividades del proyecto, realizando encuentros de experiencias significativas por cada una de las zonas con las actividades recreativas y analizándo la vinculación de los valores en las actividades deportivas. Como resultado se obtienen el informe de análisis de vinculación de valores y la presentación de experiencias exitosas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</si>
</sst>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_(* \(#,##0\);_(* &quot;-&quot;??_);_(@_)"/>
    <numFmt numFmtId="166" formatCode="#,##0_ ;\-#,##0\ "/>
    <numFmt numFmtId="167"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sz val="14"/>
      <color theme="1"/>
      <name val="Calibri"/>
      <family val="2"/>
      <scheme val="minor"/>
    </font>
    <font>
      <sz val="11"/>
      <name val="Calibri"/>
      <family val="2"/>
      <scheme val="minor"/>
    </font>
    <font>
      <sz val="11"/>
      <color rgb="FFFFFFFF"/>
      <name val="Calibri"/>
      <family val="2"/>
      <scheme val="minor"/>
    </font>
    <font>
      <sz val="10"/>
      <name val="Arial"/>
      <family val="2"/>
    </font>
    <font>
      <sz val="11"/>
      <color theme="1"/>
      <name val="Calibri"/>
      <family val="2"/>
    </font>
    <font>
      <sz val="11"/>
      <color theme="1"/>
      <name val="Arial"/>
      <family val="2"/>
    </font>
    <font>
      <sz val="11"/>
      <color rgb="FFFF0000"/>
      <name val="Calibri"/>
      <family val="2"/>
      <scheme val="minor"/>
    </font>
  </fonts>
  <fills count="3">
    <fill>
      <patternFill patternType="none"/>
    </fill>
    <fill>
      <patternFill patternType="gray125"/>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53">
    <xf numFmtId="0" fontId="0" fillId="0" borderId="0" xfId="0"/>
    <xf numFmtId="10" fontId="0" fillId="0" borderId="1" xfId="2" applyNumberFormat="1" applyFont="1" applyFill="1" applyBorder="1" applyAlignment="1">
      <alignment horizontal="center" vertical="center" wrapText="1"/>
    </xf>
    <xf numFmtId="9" fontId="0" fillId="0" borderId="1" xfId="2" applyFont="1"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horizontal="center" vertical="center"/>
    </xf>
    <xf numFmtId="0" fontId="2" fillId="0" borderId="0" xfId="0" applyFont="1" applyFill="1"/>
    <xf numFmtId="0" fontId="2" fillId="0" borderId="0" xfId="0" applyFont="1" applyFill="1" applyAlignment="1">
      <alignment vertical="center"/>
    </xf>
    <xf numFmtId="9" fontId="0" fillId="0" borderId="0" xfId="2" applyFont="1"/>
    <xf numFmtId="164" fontId="0" fillId="0" borderId="0" xfId="2" applyNumberFormat="1" applyFont="1"/>
    <xf numFmtId="0" fontId="2" fillId="2" borderId="0" xfId="0" applyFont="1" applyFill="1"/>
    <xf numFmtId="0" fontId="0" fillId="2" borderId="0" xfId="0" applyFill="1"/>
    <xf numFmtId="0" fontId="3" fillId="0" borderId="1" xfId="0" applyFont="1" applyFill="1" applyBorder="1" applyAlignment="1">
      <alignment horizontal="center" vertical="center"/>
    </xf>
    <xf numFmtId="0" fontId="0" fillId="0" borderId="0" xfId="0" applyFill="1" applyAlignment="1">
      <alignment horizontal="justify" vertical="center"/>
    </xf>
    <xf numFmtId="167" fontId="0" fillId="0" borderId="1" xfId="1" applyNumberFormat="1" applyFont="1" applyFill="1" applyBorder="1" applyAlignment="1">
      <alignment horizontal="center" vertical="center"/>
    </xf>
    <xf numFmtId="165" fontId="0" fillId="0" borderId="1" xfId="1" applyNumberFormat="1" applyFont="1" applyFill="1" applyBorder="1" applyAlignment="1">
      <alignment horizontal="center" vertical="center"/>
    </xf>
    <xf numFmtId="10" fontId="0" fillId="0" borderId="1" xfId="2" applyNumberFormat="1" applyFont="1" applyFill="1" applyBorder="1" applyAlignment="1">
      <alignment horizontal="center" vertical="center"/>
    </xf>
    <xf numFmtId="0" fontId="0" fillId="0" borderId="1" xfId="0" applyFill="1" applyBorder="1" applyAlignment="1">
      <alignment horizontal="justify" vertical="center"/>
    </xf>
    <xf numFmtId="3" fontId="0" fillId="0" borderId="1" xfId="1" applyNumberFormat="1" applyFont="1" applyFill="1" applyBorder="1" applyAlignment="1">
      <alignment horizontal="center" vertical="center"/>
    </xf>
    <xf numFmtId="9"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xf>
    <xf numFmtId="9" fontId="0" fillId="0" borderId="1" xfId="2"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164" fontId="0" fillId="0" borderId="1" xfId="2" applyNumberFormat="1" applyFont="1" applyFill="1" applyBorder="1" applyAlignment="1">
      <alignment horizontal="center" vertical="center"/>
    </xf>
    <xf numFmtId="9" fontId="0" fillId="0" borderId="1" xfId="2" applyFont="1" applyFill="1" applyBorder="1" applyAlignment="1">
      <alignment horizontal="center" vertical="center" wrapText="1"/>
    </xf>
    <xf numFmtId="0" fontId="10" fillId="0" borderId="0" xfId="0" applyFont="1" applyFill="1"/>
    <xf numFmtId="166" fontId="0" fillId="0" borderId="1" xfId="1" applyNumberFormat="1" applyFont="1" applyFill="1" applyBorder="1" applyAlignment="1">
      <alignment horizontal="center" vertical="center"/>
    </xf>
    <xf numFmtId="9" fontId="0" fillId="0" borderId="1" xfId="2" applyNumberFormat="1" applyFont="1" applyFill="1" applyBorder="1" applyAlignment="1">
      <alignment horizontal="center" vertical="center"/>
    </xf>
    <xf numFmtId="0" fontId="0" fillId="0" borderId="1" xfId="0" applyFill="1" applyBorder="1" applyAlignment="1">
      <alignment horizontal="left" vertical="center" wrapText="1"/>
    </xf>
    <xf numFmtId="0" fontId="9" fillId="0" borderId="1" xfId="0" applyFont="1" applyFill="1" applyBorder="1" applyAlignment="1">
      <alignment horizontal="justify" vertical="center"/>
    </xf>
    <xf numFmtId="0" fontId="9"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43" fontId="0" fillId="0" borderId="1" xfId="1" applyFont="1" applyFill="1" applyBorder="1" applyAlignment="1">
      <alignment horizontal="center" vertical="center"/>
    </xf>
    <xf numFmtId="9" fontId="0" fillId="0" borderId="1" xfId="1" applyNumberFormat="1" applyFont="1" applyFill="1" applyBorder="1" applyAlignment="1">
      <alignment horizontal="center" vertical="center"/>
    </xf>
    <xf numFmtId="0" fontId="0" fillId="0" borderId="0" xfId="0" applyFill="1" applyAlignment="1">
      <alignment horizontal="center" vertical="center"/>
    </xf>
    <xf numFmtId="0" fontId="0" fillId="0" borderId="7" xfId="0" applyFill="1" applyBorder="1" applyAlignment="1">
      <alignment horizontal="center" vertical="center" wrapText="1"/>
    </xf>
    <xf numFmtId="167" fontId="0" fillId="0" borderId="1" xfId="1" applyNumberFormat="1" applyFont="1" applyFill="1" applyBorder="1" applyAlignment="1">
      <alignment horizontal="center" vertical="center" wrapText="1"/>
    </xf>
    <xf numFmtId="3" fontId="0" fillId="0" borderId="1" xfId="0" applyNumberFormat="1" applyFill="1" applyBorder="1" applyAlignment="1">
      <alignment horizontal="center" vertical="center" wrapText="1"/>
    </xf>
    <xf numFmtId="0" fontId="8" fillId="0" borderId="1" xfId="3" applyFont="1" applyFill="1" applyBorder="1" applyAlignment="1">
      <alignment horizontal="justify" vertical="center" wrapText="1"/>
    </xf>
    <xf numFmtId="0" fontId="0" fillId="0" borderId="7" xfId="0" applyFill="1" applyBorder="1" applyAlignment="1">
      <alignment horizontal="center" vertical="center"/>
    </xf>
    <xf numFmtId="0" fontId="0" fillId="0" borderId="1" xfId="2" applyNumberFormat="1" applyFont="1" applyFill="1" applyBorder="1" applyAlignment="1">
      <alignment horizontal="center" vertical="center"/>
    </xf>
    <xf numFmtId="165" fontId="0" fillId="0" borderId="1" xfId="1" applyNumberFormat="1"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4">
    <cellStyle name="Millares" xfId="1" builtinId="3"/>
    <cellStyle name="Normal" xfId="0" builtinId="0"/>
    <cellStyle name="Normal 2 3" xfId="3"/>
    <cellStyle name="Porcentaje" xfId="2"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indicadores medidos - NOVIEMBRE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7262075272265177"/>
          <c:y val="0.23190511219056567"/>
          <c:w val="0.33922328713435707"/>
          <c:h val="0.6590622343601894"/>
        </c:manualLayout>
      </c:layout>
      <c:pieChart>
        <c:varyColors val="1"/>
        <c:ser>
          <c:idx val="0"/>
          <c:order val="0"/>
          <c:explosion val="1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A454-4315-9110-99B51CACC28E}"/>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A454-4315-9110-99B51CACC2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26</c:v>
                </c:pt>
                <c:pt idx="1">
                  <c:v>6</c:v>
                </c:pt>
              </c:numCache>
            </c:numRef>
          </c:val>
          <c:extLst>
            <c:ext xmlns:c16="http://schemas.microsoft.com/office/drawing/2014/chart" uri="{C3380CC4-5D6E-409C-BE32-E72D297353CC}">
              <c16:uniqueId val="{00000000-F756-4F05-8A74-C69B8EAE69AC}"/>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7.7848006555741617E-2"/>
          <c:y val="0.15876919413476528"/>
          <c:w val="0.86240353439982897"/>
          <c:h val="9.8901768301631166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Resultado indicadores NOVIEMBRE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7CC-4260-BA7E-91C72DB2185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7CC-4260-BA7E-91C72DB2185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7CC-4260-BA7E-91C72DB218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28</c:v>
                </c:pt>
                <c:pt idx="1">
                  <c:v>4</c:v>
                </c:pt>
                <c:pt idx="2">
                  <c:v>0</c:v>
                </c:pt>
              </c:numCache>
            </c:numRef>
          </c:val>
          <c:extLst>
            <c:ext xmlns:c16="http://schemas.microsoft.com/office/drawing/2014/chart" uri="{C3380CC4-5D6E-409C-BE32-E72D297353CC}">
              <c16:uniqueId val="{00000000-79A0-4550-9506-BD4783E5A0D9}"/>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238125</xdr:colOff>
      <xdr:row>1</xdr:row>
      <xdr:rowOff>90487</xdr:rowOff>
    </xdr:from>
    <xdr:to>
      <xdr:col>8</xdr:col>
      <xdr:colOff>638175</xdr:colOff>
      <xdr:row>12</xdr:row>
      <xdr:rowOff>161925</xdr:rowOff>
    </xdr:to>
    <xdr:graphicFrame macro="">
      <xdr:nvGraphicFramePr>
        <xdr:cNvPr id="3" name="Gráfico 2">
          <a:extLst>
            <a:ext uri="{FF2B5EF4-FFF2-40B4-BE49-F238E27FC236}">
              <a16:creationId xmlns:a16="http://schemas.microsoft.com/office/drawing/2014/main" id="{EE1D06B0-D2F9-41D2-8480-6FD2515323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285750</xdr:colOff>
      <xdr:row>12</xdr:row>
      <xdr:rowOff>23811</xdr:rowOff>
    </xdr:from>
    <xdr:to>
      <xdr:col>10</xdr:col>
      <xdr:colOff>685800</xdr:colOff>
      <xdr:row>28</xdr:row>
      <xdr:rowOff>123824</xdr:rowOff>
    </xdr:to>
    <xdr:graphicFrame macro="">
      <xdr:nvGraphicFramePr>
        <xdr:cNvPr id="4" name="Gráfico 3">
          <a:extLst>
            <a:ext uri="{FF2B5EF4-FFF2-40B4-BE49-F238E27FC236}">
              <a16:creationId xmlns:a16="http://schemas.microsoft.com/office/drawing/2014/main" id="{5160EBCA-495B-4C5B-B4E0-EB75D3201D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MQ==" TargetMode="External"/><Relationship Id="rId7" Type="http://schemas.openxmlformats.org/officeDocument/2006/relationships/printerSettings" Target="../printerSettings/printerSettings1.bin"/><Relationship Id="rId2" Type="http://schemas.openxmlformats.org/officeDocument/2006/relationships/hyperlink" Target="https://isolucion.idrd.gov.co/Isolucion4IDRD/Medicion/frmValorIndicador.aspx?Accion=Editar&amp;CodIndicador=MTYxOQ==" TargetMode="External"/><Relationship Id="rId1" Type="http://schemas.openxmlformats.org/officeDocument/2006/relationships/hyperlink" Target="https://isolucion.idrd.gov.co/Isolucion4IDRD/Medicion/frmValorIndicador.aspx?Accion=Editar&amp;CodIndicador=MTYwNg==" TargetMode="External"/><Relationship Id="rId6" Type="http://schemas.openxmlformats.org/officeDocument/2006/relationships/hyperlink" Target="https://isolucion.idrd.gov.co/Isolucion4IDRD/Medicion/frmValorIndicador.aspx?Accion=Editar&amp;CodIndicador=MTYyMg==" TargetMode="External"/><Relationship Id="rId5" Type="http://schemas.openxmlformats.org/officeDocument/2006/relationships/hyperlink" Target="https://isolucion.idrd.gov.co/Isolucion4IDRD/Medicion/frmValorIndicador.aspx?Accion=Editar&amp;CodIndicador=MTYyNA==" TargetMode="External"/><Relationship Id="rId4" Type="http://schemas.openxmlformats.org/officeDocument/2006/relationships/hyperlink" Target="https://isolucion.idrd.gov.co/Isolucion4IDRD/Medicion/frmValorIndicador.aspx?Accion=Editar&amp;CodIndicador=MTYyM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03"/>
  <sheetViews>
    <sheetView tabSelected="1" zoomScale="90" zoomScaleNormal="90" zoomScaleSheetLayoutView="50" workbookViewId="0">
      <selection activeCell="I100" sqref="I100"/>
    </sheetView>
  </sheetViews>
  <sheetFormatPr baseColWidth="10" defaultRowHeight="15" x14ac:dyDescent="0.25"/>
  <cols>
    <col min="1" max="1" width="22" style="15" customWidth="1"/>
    <col min="2" max="2" width="39.140625" style="6" customWidth="1"/>
    <col min="3" max="3" width="56.7109375" style="6" customWidth="1"/>
    <col min="4" max="4" width="13.28515625" style="6" customWidth="1"/>
    <col min="5" max="5" width="15" style="6" customWidth="1"/>
    <col min="6" max="6" width="11.42578125" style="6"/>
    <col min="7" max="7" width="19.7109375" style="6" customWidth="1"/>
    <col min="8" max="8" width="19.85546875" style="6" customWidth="1"/>
    <col min="9" max="9" width="22.7109375" style="6" customWidth="1"/>
    <col min="10" max="10" width="16.28515625" style="6" customWidth="1"/>
    <col min="11" max="11" width="69.28515625" style="6" customWidth="1"/>
    <col min="12" max="12" width="13.5703125" style="9" customWidth="1"/>
    <col min="13" max="16384" width="11.42578125" style="6"/>
  </cols>
  <sheetData>
    <row r="1" spans="1:12" x14ac:dyDescent="0.25">
      <c r="A1" s="49" t="s">
        <v>0</v>
      </c>
      <c r="B1" s="50" t="s">
        <v>1</v>
      </c>
      <c r="C1" s="50" t="s">
        <v>2</v>
      </c>
      <c r="D1" s="51" t="s">
        <v>3</v>
      </c>
      <c r="E1" s="50" t="s">
        <v>237</v>
      </c>
      <c r="F1" s="50" t="s">
        <v>4</v>
      </c>
      <c r="G1" s="44" t="s">
        <v>5</v>
      </c>
      <c r="H1" s="45"/>
      <c r="I1" s="46"/>
      <c r="J1" s="47" t="s">
        <v>249</v>
      </c>
      <c r="K1" s="48" t="s">
        <v>6</v>
      </c>
    </row>
    <row r="2" spans="1:12" ht="30.75" customHeight="1" x14ac:dyDescent="0.25">
      <c r="A2" s="49"/>
      <c r="B2" s="50"/>
      <c r="C2" s="50"/>
      <c r="D2" s="52"/>
      <c r="E2" s="50"/>
      <c r="F2" s="50"/>
      <c r="G2" s="14" t="s">
        <v>7</v>
      </c>
      <c r="H2" s="14" t="s">
        <v>8</v>
      </c>
      <c r="I2" s="14" t="s">
        <v>5</v>
      </c>
      <c r="J2" s="47"/>
      <c r="K2" s="48"/>
    </row>
    <row r="3" spans="1:12" ht="63" customHeight="1" x14ac:dyDescent="0.25">
      <c r="A3" s="19" t="s">
        <v>9</v>
      </c>
      <c r="B3" s="3" t="s">
        <v>10</v>
      </c>
      <c r="C3" s="24" t="s">
        <v>11</v>
      </c>
      <c r="D3" s="7" t="s">
        <v>12</v>
      </c>
      <c r="E3" s="7" t="s">
        <v>13</v>
      </c>
      <c r="F3" s="5">
        <v>1</v>
      </c>
      <c r="G3" s="7">
        <v>36</v>
      </c>
      <c r="H3" s="7">
        <v>36</v>
      </c>
      <c r="I3" s="2">
        <f>G3/H3</f>
        <v>1</v>
      </c>
      <c r="J3" s="26">
        <f>I3/F3</f>
        <v>1</v>
      </c>
      <c r="K3" s="3" t="s">
        <v>298</v>
      </c>
      <c r="L3" s="6"/>
    </row>
    <row r="4" spans="1:12" ht="81" customHeight="1" x14ac:dyDescent="0.25">
      <c r="A4" s="19" t="s">
        <v>14</v>
      </c>
      <c r="B4" s="3" t="s">
        <v>15</v>
      </c>
      <c r="C4" s="3" t="s">
        <v>16</v>
      </c>
      <c r="D4" s="7" t="s">
        <v>17</v>
      </c>
      <c r="E4" s="7" t="s">
        <v>18</v>
      </c>
      <c r="F4" s="5">
        <v>0.6</v>
      </c>
      <c r="G4" s="7">
        <v>174</v>
      </c>
      <c r="H4" s="7">
        <v>196</v>
      </c>
      <c r="I4" s="25">
        <f>G4/H4</f>
        <v>0.88775510204081631</v>
      </c>
      <c r="J4" s="26">
        <f>I4/F4</f>
        <v>1.4795918367346939</v>
      </c>
      <c r="K4" s="3" t="s">
        <v>250</v>
      </c>
      <c r="L4" s="27"/>
    </row>
    <row r="5" spans="1:12" ht="61.5" customHeight="1" x14ac:dyDescent="0.25">
      <c r="A5" s="19" t="s">
        <v>14</v>
      </c>
      <c r="B5" s="3" t="s">
        <v>19</v>
      </c>
      <c r="C5" s="3" t="s">
        <v>20</v>
      </c>
      <c r="D5" s="7" t="s">
        <v>17</v>
      </c>
      <c r="E5" s="7" t="s">
        <v>13</v>
      </c>
      <c r="F5" s="5">
        <v>1</v>
      </c>
      <c r="G5" s="7">
        <v>174</v>
      </c>
      <c r="H5" s="7">
        <v>174</v>
      </c>
      <c r="I5" s="2">
        <f>G5/H5</f>
        <v>1</v>
      </c>
      <c r="J5" s="26">
        <f>I5/F5</f>
        <v>1</v>
      </c>
      <c r="K5" s="3" t="s">
        <v>252</v>
      </c>
      <c r="L5" s="27"/>
    </row>
    <row r="6" spans="1:12" ht="47.25" customHeight="1" x14ac:dyDescent="0.25">
      <c r="A6" s="19" t="s">
        <v>14</v>
      </c>
      <c r="B6" s="3" t="s">
        <v>21</v>
      </c>
      <c r="C6" s="3" t="s">
        <v>22</v>
      </c>
      <c r="D6" s="7" t="s">
        <v>12</v>
      </c>
      <c r="E6" s="7" t="s">
        <v>13</v>
      </c>
      <c r="F6" s="5">
        <v>1</v>
      </c>
      <c r="G6" s="7">
        <v>174</v>
      </c>
      <c r="H6" s="7">
        <v>174</v>
      </c>
      <c r="I6" s="2">
        <f>G6/H6</f>
        <v>1</v>
      </c>
      <c r="J6" s="26">
        <f>I6/F6</f>
        <v>1</v>
      </c>
      <c r="K6" s="3" t="s">
        <v>253</v>
      </c>
      <c r="L6" s="27"/>
    </row>
    <row r="7" spans="1:12" ht="75" customHeight="1" x14ac:dyDescent="0.25">
      <c r="A7" s="19" t="s">
        <v>14</v>
      </c>
      <c r="B7" s="3" t="s">
        <v>23</v>
      </c>
      <c r="C7" s="3" t="s">
        <v>24</v>
      </c>
      <c r="D7" s="19" t="s">
        <v>25</v>
      </c>
      <c r="E7" s="7" t="s">
        <v>26</v>
      </c>
      <c r="F7" s="22">
        <v>0</v>
      </c>
      <c r="G7" s="7">
        <v>0</v>
      </c>
      <c r="H7" s="7">
        <v>0</v>
      </c>
      <c r="I7" s="4">
        <v>0</v>
      </c>
      <c r="J7" s="2">
        <v>1</v>
      </c>
      <c r="K7" s="3" t="s">
        <v>248</v>
      </c>
      <c r="L7" s="8"/>
    </row>
    <row r="8" spans="1:12" ht="144" customHeight="1" x14ac:dyDescent="0.25">
      <c r="A8" s="3" t="s">
        <v>27</v>
      </c>
      <c r="B8" s="3" t="s">
        <v>28</v>
      </c>
      <c r="C8" s="24" t="s">
        <v>29</v>
      </c>
      <c r="D8" s="4" t="s">
        <v>12</v>
      </c>
      <c r="E8" s="4" t="s">
        <v>13</v>
      </c>
      <c r="F8" s="5">
        <v>1</v>
      </c>
      <c r="G8" s="7">
        <v>5</v>
      </c>
      <c r="H8" s="7">
        <v>5</v>
      </c>
      <c r="I8" s="2">
        <f>G8/H8</f>
        <v>1</v>
      </c>
      <c r="J8" s="1">
        <f>I8/F8</f>
        <v>1</v>
      </c>
      <c r="K8" s="3" t="s">
        <v>257</v>
      </c>
      <c r="L8" s="6"/>
    </row>
    <row r="9" spans="1:12" ht="255" customHeight="1" x14ac:dyDescent="0.25">
      <c r="A9" s="3" t="s">
        <v>27</v>
      </c>
      <c r="B9" s="3" t="s">
        <v>30</v>
      </c>
      <c r="C9" s="3" t="s">
        <v>31</v>
      </c>
      <c r="D9" s="4" t="s">
        <v>17</v>
      </c>
      <c r="E9" s="4" t="s">
        <v>13</v>
      </c>
      <c r="F9" s="5">
        <v>0.9</v>
      </c>
      <c r="G9" s="7">
        <v>0.94</v>
      </c>
      <c r="H9" s="7">
        <v>1</v>
      </c>
      <c r="I9" s="2">
        <f>G9/H9</f>
        <v>0.94</v>
      </c>
      <c r="J9" s="1">
        <f>I9/F9</f>
        <v>1.0444444444444443</v>
      </c>
      <c r="K9" s="3" t="s">
        <v>255</v>
      </c>
      <c r="L9" s="8"/>
    </row>
    <row r="10" spans="1:12" ht="142.5" customHeight="1" x14ac:dyDescent="0.25">
      <c r="A10" s="3" t="s">
        <v>27</v>
      </c>
      <c r="B10" s="3" t="s">
        <v>32</v>
      </c>
      <c r="C10" s="3" t="s">
        <v>33</v>
      </c>
      <c r="D10" s="4" t="s">
        <v>17</v>
      </c>
      <c r="E10" s="4" t="s">
        <v>26</v>
      </c>
      <c r="F10" s="5">
        <v>1</v>
      </c>
      <c r="G10" s="7">
        <v>62</v>
      </c>
      <c r="H10" s="7">
        <v>62</v>
      </c>
      <c r="I10" s="2">
        <f>G10/H10</f>
        <v>1</v>
      </c>
      <c r="J10" s="1">
        <f>I10/F10</f>
        <v>1</v>
      </c>
      <c r="K10" s="3" t="s">
        <v>256</v>
      </c>
      <c r="L10" s="6"/>
    </row>
    <row r="11" spans="1:12" ht="74.25" hidden="1" customHeight="1" x14ac:dyDescent="0.25">
      <c r="A11" s="3" t="s">
        <v>27</v>
      </c>
      <c r="B11" s="3" t="s">
        <v>34</v>
      </c>
      <c r="C11" s="3" t="s">
        <v>35</v>
      </c>
      <c r="D11" s="4" t="s">
        <v>25</v>
      </c>
      <c r="E11" s="4" t="s">
        <v>36</v>
      </c>
      <c r="F11" s="5">
        <v>1</v>
      </c>
      <c r="G11" s="7"/>
      <c r="H11" s="7"/>
      <c r="I11" s="2"/>
      <c r="J11" s="1"/>
      <c r="K11" s="3"/>
      <c r="L11" s="6"/>
    </row>
    <row r="12" spans="1:12" ht="70.5" customHeight="1" x14ac:dyDescent="0.25">
      <c r="A12" s="3" t="s">
        <v>27</v>
      </c>
      <c r="B12" s="3" t="s">
        <v>37</v>
      </c>
      <c r="C12" s="3" t="s">
        <v>38</v>
      </c>
      <c r="D12" s="4" t="s">
        <v>25</v>
      </c>
      <c r="E12" s="4" t="s">
        <v>18</v>
      </c>
      <c r="F12" s="20">
        <v>0</v>
      </c>
      <c r="G12" s="7">
        <v>0</v>
      </c>
      <c r="H12" s="7">
        <v>0</v>
      </c>
      <c r="I12" s="28">
        <v>0</v>
      </c>
      <c r="J12" s="26">
        <v>1</v>
      </c>
      <c r="K12" s="3" t="s">
        <v>254</v>
      </c>
      <c r="L12" s="6"/>
    </row>
    <row r="13" spans="1:12" ht="101.25" hidden="1" customHeight="1" x14ac:dyDescent="0.25">
      <c r="A13" s="3" t="s">
        <v>39</v>
      </c>
      <c r="B13" s="3" t="s">
        <v>40</v>
      </c>
      <c r="C13" s="3" t="s">
        <v>41</v>
      </c>
      <c r="D13" s="4" t="s">
        <v>42</v>
      </c>
      <c r="E13" s="4" t="s">
        <v>325</v>
      </c>
      <c r="F13" s="5">
        <v>1</v>
      </c>
      <c r="G13" s="7"/>
      <c r="H13" s="7"/>
      <c r="I13" s="2"/>
      <c r="J13" s="1"/>
      <c r="K13" s="3"/>
      <c r="L13" s="6"/>
    </row>
    <row r="14" spans="1:12" ht="163.5" customHeight="1" x14ac:dyDescent="0.25">
      <c r="A14" s="3" t="s">
        <v>39</v>
      </c>
      <c r="B14" s="3" t="s">
        <v>50</v>
      </c>
      <c r="C14" s="3" t="s">
        <v>48</v>
      </c>
      <c r="D14" s="4" t="s">
        <v>49</v>
      </c>
      <c r="E14" s="4" t="s">
        <v>18</v>
      </c>
      <c r="F14" s="5">
        <v>0</v>
      </c>
      <c r="G14" s="7">
        <v>1</v>
      </c>
      <c r="H14" s="7">
        <v>1</v>
      </c>
      <c r="I14" s="2">
        <f>G14/H14</f>
        <v>1</v>
      </c>
      <c r="J14" s="42" t="s">
        <v>312</v>
      </c>
      <c r="K14" s="3" t="s">
        <v>340</v>
      </c>
      <c r="L14" s="6"/>
    </row>
    <row r="15" spans="1:12" ht="147.75" customHeight="1" x14ac:dyDescent="0.25">
      <c r="A15" s="3" t="s">
        <v>43</v>
      </c>
      <c r="B15" s="3" t="s">
        <v>44</v>
      </c>
      <c r="C15" s="3" t="s">
        <v>45</v>
      </c>
      <c r="D15" s="4" t="s">
        <v>42</v>
      </c>
      <c r="E15" s="4" t="s">
        <v>46</v>
      </c>
      <c r="F15" s="5">
        <v>0.95</v>
      </c>
      <c r="G15" s="7">
        <v>3923.81</v>
      </c>
      <c r="H15" s="7">
        <v>4211</v>
      </c>
      <c r="I15" s="2">
        <f>G15/H15</f>
        <v>0.93180004749465684</v>
      </c>
      <c r="J15" s="1">
        <f>I15/F15</f>
        <v>0.9808421552575336</v>
      </c>
      <c r="K15" s="3" t="s">
        <v>313</v>
      </c>
      <c r="L15" s="6"/>
    </row>
    <row r="16" spans="1:12" ht="241.5" customHeight="1" x14ac:dyDescent="0.25">
      <c r="A16" s="3" t="s">
        <v>43</v>
      </c>
      <c r="B16" s="3" t="s">
        <v>47</v>
      </c>
      <c r="C16" s="3" t="s">
        <v>48</v>
      </c>
      <c r="D16" s="4" t="s">
        <v>49</v>
      </c>
      <c r="E16" s="4" t="s">
        <v>18</v>
      </c>
      <c r="F16" s="5">
        <v>0</v>
      </c>
      <c r="G16" s="7">
        <v>0.75</v>
      </c>
      <c r="H16" s="7">
        <v>1</v>
      </c>
      <c r="I16" s="2">
        <f>G16/H16</f>
        <v>0.75</v>
      </c>
      <c r="J16" s="2" t="s">
        <v>312</v>
      </c>
      <c r="K16" s="3" t="s">
        <v>311</v>
      </c>
      <c r="L16" s="6"/>
    </row>
    <row r="17" spans="1:12" ht="103.5" customHeight="1" x14ac:dyDescent="0.25">
      <c r="A17" s="3" t="s">
        <v>43</v>
      </c>
      <c r="B17" s="3" t="s">
        <v>51</v>
      </c>
      <c r="C17" s="3" t="s">
        <v>52</v>
      </c>
      <c r="D17" s="4" t="s">
        <v>25</v>
      </c>
      <c r="E17" s="4" t="s">
        <v>13</v>
      </c>
      <c r="F17" s="22">
        <v>0</v>
      </c>
      <c r="G17" s="7">
        <v>0</v>
      </c>
      <c r="H17" s="7">
        <v>0</v>
      </c>
      <c r="I17" s="5">
        <v>0</v>
      </c>
      <c r="J17" s="26">
        <v>1</v>
      </c>
      <c r="K17" s="3" t="s">
        <v>310</v>
      </c>
      <c r="L17" s="6" t="s">
        <v>251</v>
      </c>
    </row>
    <row r="18" spans="1:12" ht="78.75" customHeight="1" x14ac:dyDescent="0.25">
      <c r="A18" s="3" t="s">
        <v>53</v>
      </c>
      <c r="B18" s="3" t="s">
        <v>54</v>
      </c>
      <c r="C18" s="3" t="s">
        <v>55</v>
      </c>
      <c r="D18" s="4" t="s">
        <v>12</v>
      </c>
      <c r="E18" s="4" t="s">
        <v>13</v>
      </c>
      <c r="F18" s="5">
        <v>0.9</v>
      </c>
      <c r="G18" s="7">
        <v>54</v>
      </c>
      <c r="H18" s="7">
        <v>60</v>
      </c>
      <c r="I18" s="2">
        <f t="shared" ref="I18:I31" si="0">G18/H18</f>
        <v>0.9</v>
      </c>
      <c r="J18" s="23">
        <f>I18/F18</f>
        <v>1</v>
      </c>
      <c r="K18" s="3" t="s">
        <v>301</v>
      </c>
      <c r="L18" s="8"/>
    </row>
    <row r="19" spans="1:12" ht="75" customHeight="1" x14ac:dyDescent="0.25">
      <c r="A19" s="3" t="s">
        <v>53</v>
      </c>
      <c r="B19" s="3" t="s">
        <v>56</v>
      </c>
      <c r="C19" s="3" t="s">
        <v>57</v>
      </c>
      <c r="D19" s="4" t="s">
        <v>12</v>
      </c>
      <c r="E19" s="4" t="s">
        <v>26</v>
      </c>
      <c r="F19" s="5">
        <v>0.8</v>
      </c>
      <c r="G19" s="4">
        <v>10</v>
      </c>
      <c r="H19" s="4">
        <v>12</v>
      </c>
      <c r="I19" s="2">
        <f t="shared" si="0"/>
        <v>0.83333333333333337</v>
      </c>
      <c r="J19" s="23">
        <f>I19/F19</f>
        <v>1.0416666666666667</v>
      </c>
      <c r="K19" s="3" t="s">
        <v>302</v>
      </c>
      <c r="L19" s="8"/>
    </row>
    <row r="20" spans="1:12" ht="116.25" customHeight="1" x14ac:dyDescent="0.25">
      <c r="A20" s="3" t="s">
        <v>53</v>
      </c>
      <c r="B20" s="24" t="s">
        <v>58</v>
      </c>
      <c r="C20" s="24" t="s">
        <v>59</v>
      </c>
      <c r="D20" s="4" t="s">
        <v>17</v>
      </c>
      <c r="E20" s="4" t="s">
        <v>26</v>
      </c>
      <c r="F20" s="5">
        <v>0.8</v>
      </c>
      <c r="G20" s="4">
        <v>108</v>
      </c>
      <c r="H20" s="4">
        <v>130</v>
      </c>
      <c r="I20" s="2">
        <f t="shared" si="0"/>
        <v>0.83076923076923082</v>
      </c>
      <c r="J20" s="23">
        <f>I20/F20</f>
        <v>1.0384615384615385</v>
      </c>
      <c r="K20" s="3" t="s">
        <v>303</v>
      </c>
      <c r="L20" s="8"/>
    </row>
    <row r="21" spans="1:12" ht="143.25" customHeight="1" x14ac:dyDescent="0.25">
      <c r="A21" s="3" t="s">
        <v>53</v>
      </c>
      <c r="B21" s="24" t="s">
        <v>60</v>
      </c>
      <c r="C21" s="3" t="s">
        <v>61</v>
      </c>
      <c r="D21" s="4" t="s">
        <v>17</v>
      </c>
      <c r="E21" s="4" t="s">
        <v>26</v>
      </c>
      <c r="F21" s="5">
        <v>0.6</v>
      </c>
      <c r="G21" s="4">
        <v>18</v>
      </c>
      <c r="H21" s="4">
        <v>30</v>
      </c>
      <c r="I21" s="2">
        <f t="shared" si="0"/>
        <v>0.6</v>
      </c>
      <c r="J21" s="23">
        <f>I21/F21</f>
        <v>1</v>
      </c>
      <c r="K21" s="3" t="s">
        <v>304</v>
      </c>
      <c r="L21" s="8"/>
    </row>
    <row r="22" spans="1:12" ht="90.75" customHeight="1" x14ac:dyDescent="0.25">
      <c r="A22" s="3" t="s">
        <v>53</v>
      </c>
      <c r="B22" s="3" t="s">
        <v>62</v>
      </c>
      <c r="C22" s="3" t="s">
        <v>63</v>
      </c>
      <c r="D22" s="4" t="s">
        <v>25</v>
      </c>
      <c r="E22" s="4" t="s">
        <v>18</v>
      </c>
      <c r="F22" s="22">
        <v>0</v>
      </c>
      <c r="G22" s="7">
        <v>0</v>
      </c>
      <c r="H22" s="7">
        <v>8</v>
      </c>
      <c r="I22" s="7">
        <f t="shared" si="0"/>
        <v>0</v>
      </c>
      <c r="J22" s="5">
        <f>100%</f>
        <v>1</v>
      </c>
      <c r="K22" s="3" t="s">
        <v>305</v>
      </c>
      <c r="L22" s="8"/>
    </row>
    <row r="23" spans="1:12" ht="135.75" customHeight="1" x14ac:dyDescent="0.25">
      <c r="A23" s="3" t="s">
        <v>53</v>
      </c>
      <c r="B23" s="3" t="s">
        <v>64</v>
      </c>
      <c r="C23" s="3" t="s">
        <v>65</v>
      </c>
      <c r="D23" s="4" t="s">
        <v>25</v>
      </c>
      <c r="E23" s="4" t="s">
        <v>18</v>
      </c>
      <c r="F23" s="22">
        <v>0</v>
      </c>
      <c r="G23" s="7">
        <v>0</v>
      </c>
      <c r="H23" s="7">
        <v>17</v>
      </c>
      <c r="I23" s="7">
        <f t="shared" si="0"/>
        <v>0</v>
      </c>
      <c r="J23" s="5">
        <f>100%</f>
        <v>1</v>
      </c>
      <c r="K23" s="3" t="s">
        <v>306</v>
      </c>
      <c r="L23" s="8"/>
    </row>
    <row r="24" spans="1:12" ht="60" customHeight="1" x14ac:dyDescent="0.25">
      <c r="A24" s="3" t="s">
        <v>53</v>
      </c>
      <c r="B24" s="3" t="s">
        <v>66</v>
      </c>
      <c r="C24" s="3" t="s">
        <v>67</v>
      </c>
      <c r="D24" s="4" t="s">
        <v>25</v>
      </c>
      <c r="E24" s="4" t="s">
        <v>18</v>
      </c>
      <c r="F24" s="22">
        <v>0</v>
      </c>
      <c r="G24" s="7">
        <v>0</v>
      </c>
      <c r="H24" s="7">
        <v>10</v>
      </c>
      <c r="I24" s="7">
        <f t="shared" si="0"/>
        <v>0</v>
      </c>
      <c r="J24" s="5">
        <f>100%</f>
        <v>1</v>
      </c>
      <c r="K24" s="3" t="s">
        <v>307</v>
      </c>
      <c r="L24" s="8"/>
    </row>
    <row r="25" spans="1:12" ht="90" customHeight="1" x14ac:dyDescent="0.25">
      <c r="A25" s="3" t="s">
        <v>53</v>
      </c>
      <c r="B25" s="3" t="s">
        <v>68</v>
      </c>
      <c r="C25" s="3" t="s">
        <v>69</v>
      </c>
      <c r="D25" s="4" t="s">
        <v>25</v>
      </c>
      <c r="E25" s="4" t="s">
        <v>18</v>
      </c>
      <c r="F25" s="22">
        <v>0</v>
      </c>
      <c r="G25" s="7">
        <v>0</v>
      </c>
      <c r="H25" s="7">
        <v>50</v>
      </c>
      <c r="I25" s="7">
        <f t="shared" si="0"/>
        <v>0</v>
      </c>
      <c r="J25" s="5">
        <f>100%</f>
        <v>1</v>
      </c>
      <c r="K25" s="3" t="s">
        <v>308</v>
      </c>
      <c r="L25" s="8"/>
    </row>
    <row r="26" spans="1:12" ht="119.25" customHeight="1" x14ac:dyDescent="0.25">
      <c r="A26" s="3" t="s">
        <v>53</v>
      </c>
      <c r="B26" s="3" t="s">
        <v>70</v>
      </c>
      <c r="C26" s="3" t="s">
        <v>71</v>
      </c>
      <c r="D26" s="4" t="s">
        <v>25</v>
      </c>
      <c r="E26" s="4" t="s">
        <v>18</v>
      </c>
      <c r="F26" s="22">
        <v>0</v>
      </c>
      <c r="G26" s="7">
        <v>0</v>
      </c>
      <c r="H26" s="7">
        <v>6</v>
      </c>
      <c r="I26" s="7">
        <f t="shared" si="0"/>
        <v>0</v>
      </c>
      <c r="J26" s="5">
        <f>100%</f>
        <v>1</v>
      </c>
      <c r="K26" s="3" t="s">
        <v>309</v>
      </c>
      <c r="L26" s="8"/>
    </row>
    <row r="27" spans="1:12" ht="120" customHeight="1" x14ac:dyDescent="0.25">
      <c r="A27" s="3" t="s">
        <v>72</v>
      </c>
      <c r="B27" s="3" t="s">
        <v>73</v>
      </c>
      <c r="C27" s="3" t="s">
        <v>74</v>
      </c>
      <c r="D27" s="4" t="s">
        <v>75</v>
      </c>
      <c r="E27" s="4" t="s">
        <v>26</v>
      </c>
      <c r="F27" s="5">
        <v>0.9</v>
      </c>
      <c r="G27" s="38">
        <v>34709123808</v>
      </c>
      <c r="H27" s="38">
        <v>36234231000</v>
      </c>
      <c r="I27" s="18">
        <f t="shared" si="0"/>
        <v>0.95790976792083704</v>
      </c>
      <c r="J27" s="23">
        <f>I27/F27</f>
        <v>1.0643441865787078</v>
      </c>
      <c r="K27" s="3" t="s">
        <v>323</v>
      </c>
      <c r="L27" s="6"/>
    </row>
    <row r="28" spans="1:12" ht="114.75" customHeight="1" x14ac:dyDescent="0.25">
      <c r="A28" s="3" t="s">
        <v>72</v>
      </c>
      <c r="B28" s="3" t="s">
        <v>76</v>
      </c>
      <c r="C28" s="3" t="s">
        <v>77</v>
      </c>
      <c r="D28" s="4" t="s">
        <v>75</v>
      </c>
      <c r="E28" s="4" t="s">
        <v>26</v>
      </c>
      <c r="F28" s="5">
        <v>0.95</v>
      </c>
      <c r="G28" s="39">
        <v>319560677876</v>
      </c>
      <c r="H28" s="39">
        <v>328951595084</v>
      </c>
      <c r="I28" s="18">
        <f t="shared" si="0"/>
        <v>0.97145197850278864</v>
      </c>
      <c r="J28" s="23">
        <f>I28/F28</f>
        <v>1.0225810300029354</v>
      </c>
      <c r="K28" s="3" t="s">
        <v>324</v>
      </c>
      <c r="L28" s="6"/>
    </row>
    <row r="29" spans="1:12" ht="170.25" customHeight="1" x14ac:dyDescent="0.25">
      <c r="A29" s="3" t="s">
        <v>72</v>
      </c>
      <c r="B29" s="3" t="s">
        <v>78</v>
      </c>
      <c r="C29" s="3" t="s">
        <v>79</v>
      </c>
      <c r="D29" s="4" t="s">
        <v>75</v>
      </c>
      <c r="E29" s="4" t="s">
        <v>26</v>
      </c>
      <c r="F29" s="5">
        <v>0.95</v>
      </c>
      <c r="G29" s="39">
        <v>57041367</v>
      </c>
      <c r="H29" s="39">
        <v>70471219</v>
      </c>
      <c r="I29" s="29">
        <f t="shared" si="0"/>
        <v>0.80942784599766893</v>
      </c>
      <c r="J29" s="23">
        <f>I29/F29</f>
        <v>0.85202931157649364</v>
      </c>
      <c r="K29" s="3" t="s">
        <v>322</v>
      </c>
      <c r="L29" s="6"/>
    </row>
    <row r="30" spans="1:12" ht="108" customHeight="1" x14ac:dyDescent="0.25">
      <c r="A30" s="3" t="s">
        <v>72</v>
      </c>
      <c r="B30" s="3" t="s">
        <v>80</v>
      </c>
      <c r="C30" s="24" t="s">
        <v>225</v>
      </c>
      <c r="D30" s="4" t="s">
        <v>12</v>
      </c>
      <c r="E30" s="4" t="s">
        <v>26</v>
      </c>
      <c r="F30" s="5">
        <v>1</v>
      </c>
      <c r="G30" s="4">
        <v>347</v>
      </c>
      <c r="H30" s="4">
        <v>347</v>
      </c>
      <c r="I30" s="29">
        <f t="shared" si="0"/>
        <v>1</v>
      </c>
      <c r="J30" s="23">
        <f>I30/F30</f>
        <v>1</v>
      </c>
      <c r="K30" s="3" t="s">
        <v>321</v>
      </c>
      <c r="L30" s="6"/>
    </row>
    <row r="31" spans="1:12" ht="66.75" customHeight="1" x14ac:dyDescent="0.25">
      <c r="A31" s="3" t="s">
        <v>72</v>
      </c>
      <c r="B31" s="3" t="s">
        <v>81</v>
      </c>
      <c r="C31" s="3" t="s">
        <v>82</v>
      </c>
      <c r="D31" s="4" t="s">
        <v>12</v>
      </c>
      <c r="E31" s="4" t="s">
        <v>26</v>
      </c>
      <c r="F31" s="5">
        <v>1</v>
      </c>
      <c r="G31" s="4">
        <v>118</v>
      </c>
      <c r="H31" s="4">
        <v>118</v>
      </c>
      <c r="I31" s="29">
        <f t="shared" si="0"/>
        <v>1</v>
      </c>
      <c r="J31" s="23">
        <f>I31/F31</f>
        <v>1</v>
      </c>
      <c r="K31" s="3" t="s">
        <v>320</v>
      </c>
      <c r="L31" s="6"/>
    </row>
    <row r="32" spans="1:12" ht="72.75" customHeight="1" x14ac:dyDescent="0.25">
      <c r="A32" s="3" t="s">
        <v>72</v>
      </c>
      <c r="B32" s="3" t="s">
        <v>83</v>
      </c>
      <c r="C32" s="3" t="s">
        <v>84</v>
      </c>
      <c r="D32" s="4" t="s">
        <v>12</v>
      </c>
      <c r="E32" s="4" t="s">
        <v>220</v>
      </c>
      <c r="F32" s="5">
        <v>1</v>
      </c>
      <c r="G32" s="4" t="s">
        <v>244</v>
      </c>
      <c r="H32" s="4" t="s">
        <v>244</v>
      </c>
      <c r="I32" s="4" t="s">
        <v>244</v>
      </c>
      <c r="J32" s="4" t="s">
        <v>244</v>
      </c>
      <c r="K32" s="3"/>
      <c r="L32" s="37"/>
    </row>
    <row r="33" spans="1:12" ht="66.75" hidden="1" customHeight="1" x14ac:dyDescent="0.25">
      <c r="A33" s="3" t="s">
        <v>72</v>
      </c>
      <c r="B33" s="3" t="s">
        <v>85</v>
      </c>
      <c r="C33" s="3" t="s">
        <v>86</v>
      </c>
      <c r="D33" s="4" t="s">
        <v>12</v>
      </c>
      <c r="E33" s="4" t="s">
        <v>337</v>
      </c>
      <c r="F33" s="5">
        <v>0.95</v>
      </c>
      <c r="G33" s="7"/>
      <c r="H33" s="7"/>
      <c r="I33" s="2"/>
      <c r="J33" s="1"/>
      <c r="K33" s="3"/>
      <c r="L33" s="6"/>
    </row>
    <row r="34" spans="1:12" ht="151.5" customHeight="1" x14ac:dyDescent="0.25">
      <c r="A34" s="3" t="s">
        <v>72</v>
      </c>
      <c r="B34" s="3" t="s">
        <v>87</v>
      </c>
      <c r="C34" s="3" t="s">
        <v>88</v>
      </c>
      <c r="D34" s="4" t="s">
        <v>12</v>
      </c>
      <c r="E34" s="4" t="s">
        <v>26</v>
      </c>
      <c r="F34" s="5">
        <v>1</v>
      </c>
      <c r="G34" s="4" t="s">
        <v>244</v>
      </c>
      <c r="H34" s="4" t="s">
        <v>244</v>
      </c>
      <c r="I34" s="4" t="s">
        <v>244</v>
      </c>
      <c r="J34" s="4" t="s">
        <v>244</v>
      </c>
      <c r="K34" s="3"/>
      <c r="L34" s="37"/>
    </row>
    <row r="35" spans="1:12" ht="92.25" customHeight="1" x14ac:dyDescent="0.25">
      <c r="A35" s="3" t="s">
        <v>72</v>
      </c>
      <c r="B35" s="3" t="s">
        <v>89</v>
      </c>
      <c r="C35" s="3" t="s">
        <v>90</v>
      </c>
      <c r="D35" s="4" t="s">
        <v>12</v>
      </c>
      <c r="E35" s="4" t="s">
        <v>236</v>
      </c>
      <c r="F35" s="5">
        <v>0.9</v>
      </c>
      <c r="G35" s="4" t="s">
        <v>244</v>
      </c>
      <c r="H35" s="4" t="s">
        <v>244</v>
      </c>
      <c r="I35" s="4" t="s">
        <v>244</v>
      </c>
      <c r="J35" s="4" t="s">
        <v>244</v>
      </c>
      <c r="K35" s="3"/>
      <c r="L35" s="37"/>
    </row>
    <row r="36" spans="1:12" ht="97.5" customHeight="1" x14ac:dyDescent="0.25">
      <c r="A36" s="3" t="s">
        <v>72</v>
      </c>
      <c r="B36" s="3" t="s">
        <v>214</v>
      </c>
      <c r="C36" s="3" t="s">
        <v>216</v>
      </c>
      <c r="D36" s="4" t="s">
        <v>25</v>
      </c>
      <c r="E36" s="4" t="s">
        <v>217</v>
      </c>
      <c r="F36" s="22">
        <v>0</v>
      </c>
      <c r="G36" s="36">
        <v>0</v>
      </c>
      <c r="H36" s="4">
        <v>0</v>
      </c>
      <c r="I36" s="25">
        <v>0</v>
      </c>
      <c r="J36" s="1">
        <v>1</v>
      </c>
      <c r="K36" s="3" t="s">
        <v>319</v>
      </c>
      <c r="L36" s="6"/>
    </row>
    <row r="37" spans="1:12" ht="99.75" customHeight="1" x14ac:dyDescent="0.25">
      <c r="A37" s="3" t="s">
        <v>72</v>
      </c>
      <c r="B37" s="3" t="s">
        <v>215</v>
      </c>
      <c r="C37" s="3" t="s">
        <v>219</v>
      </c>
      <c r="D37" s="4" t="s">
        <v>25</v>
      </c>
      <c r="E37" s="4" t="s">
        <v>220</v>
      </c>
      <c r="F37" s="22">
        <v>0</v>
      </c>
      <c r="G37" s="4" t="s">
        <v>244</v>
      </c>
      <c r="H37" s="4" t="s">
        <v>244</v>
      </c>
      <c r="I37" s="4" t="s">
        <v>244</v>
      </c>
      <c r="J37" s="4" t="s">
        <v>244</v>
      </c>
      <c r="K37" s="3"/>
      <c r="L37" s="37"/>
    </row>
    <row r="38" spans="1:12" ht="72.75" customHeight="1" x14ac:dyDescent="0.25">
      <c r="A38" s="3" t="s">
        <v>72</v>
      </c>
      <c r="B38" s="3" t="s">
        <v>218</v>
      </c>
      <c r="C38" s="3" t="s">
        <v>221</v>
      </c>
      <c r="D38" s="4" t="s">
        <v>25</v>
      </c>
      <c r="E38" s="4" t="s">
        <v>220</v>
      </c>
      <c r="F38" s="22">
        <v>0</v>
      </c>
      <c r="G38" s="4" t="s">
        <v>244</v>
      </c>
      <c r="H38" s="4" t="s">
        <v>244</v>
      </c>
      <c r="I38" s="4" t="s">
        <v>244</v>
      </c>
      <c r="J38" s="4" t="s">
        <v>244</v>
      </c>
      <c r="K38" s="3"/>
      <c r="L38" s="37"/>
    </row>
    <row r="39" spans="1:12" ht="72.75" customHeight="1" x14ac:dyDescent="0.25">
      <c r="A39" s="3" t="s">
        <v>72</v>
      </c>
      <c r="B39" s="3" t="s">
        <v>222</v>
      </c>
      <c r="C39" s="3" t="s">
        <v>223</v>
      </c>
      <c r="D39" s="4" t="s">
        <v>25</v>
      </c>
      <c r="E39" s="4" t="s">
        <v>245</v>
      </c>
      <c r="F39" s="22">
        <v>0</v>
      </c>
      <c r="G39" s="4" t="s">
        <v>244</v>
      </c>
      <c r="H39" s="4" t="s">
        <v>244</v>
      </c>
      <c r="I39" s="4" t="s">
        <v>244</v>
      </c>
      <c r="J39" s="4" t="s">
        <v>244</v>
      </c>
      <c r="K39" s="3"/>
      <c r="L39" s="6"/>
    </row>
    <row r="40" spans="1:12" ht="173.25" customHeight="1" x14ac:dyDescent="0.25">
      <c r="A40" s="3" t="s">
        <v>91</v>
      </c>
      <c r="B40" s="3" t="s">
        <v>92</v>
      </c>
      <c r="C40" s="3" t="s">
        <v>93</v>
      </c>
      <c r="D40" s="7" t="s">
        <v>17</v>
      </c>
      <c r="E40" s="7" t="s">
        <v>26</v>
      </c>
      <c r="F40" s="5">
        <v>0.8</v>
      </c>
      <c r="G40" s="4">
        <v>55</v>
      </c>
      <c r="H40" s="4">
        <v>37</v>
      </c>
      <c r="I40" s="29">
        <f>G40/H40</f>
        <v>1.4864864864864864</v>
      </c>
      <c r="J40" s="23">
        <f>I40/F40</f>
        <v>1.8581081081081079</v>
      </c>
      <c r="K40" s="3" t="s">
        <v>295</v>
      </c>
      <c r="L40" s="6"/>
    </row>
    <row r="41" spans="1:12" ht="199.5" customHeight="1" x14ac:dyDescent="0.25">
      <c r="A41" s="3" t="s">
        <v>91</v>
      </c>
      <c r="B41" s="3" t="s">
        <v>94</v>
      </c>
      <c r="C41" s="3" t="s">
        <v>95</v>
      </c>
      <c r="D41" s="7" t="s">
        <v>17</v>
      </c>
      <c r="E41" s="7" t="s">
        <v>26</v>
      </c>
      <c r="F41" s="5">
        <v>1</v>
      </c>
      <c r="G41" s="4">
        <v>11</v>
      </c>
      <c r="H41" s="4">
        <v>11</v>
      </c>
      <c r="I41" s="29">
        <f>G41/H41</f>
        <v>1</v>
      </c>
      <c r="J41" s="23">
        <f>I41/F41</f>
        <v>1</v>
      </c>
      <c r="K41" s="3" t="s">
        <v>294</v>
      </c>
      <c r="L41" s="6"/>
    </row>
    <row r="42" spans="1:12" ht="241.5" customHeight="1" x14ac:dyDescent="0.25">
      <c r="A42" s="3" t="s">
        <v>91</v>
      </c>
      <c r="B42" s="3" t="s">
        <v>96</v>
      </c>
      <c r="C42" s="3" t="s">
        <v>97</v>
      </c>
      <c r="D42" s="19" t="s">
        <v>25</v>
      </c>
      <c r="E42" s="19" t="s">
        <v>26</v>
      </c>
      <c r="F42" s="22">
        <v>0</v>
      </c>
      <c r="G42" s="4">
        <v>0</v>
      </c>
      <c r="H42" s="4">
        <v>0</v>
      </c>
      <c r="I42" s="4">
        <v>0</v>
      </c>
      <c r="J42" s="23">
        <v>1</v>
      </c>
      <c r="K42" s="3" t="s">
        <v>293</v>
      </c>
      <c r="L42" s="8"/>
    </row>
    <row r="43" spans="1:12" ht="72" customHeight="1" x14ac:dyDescent="0.25">
      <c r="A43" s="3" t="s">
        <v>98</v>
      </c>
      <c r="B43" s="3" t="s">
        <v>99</v>
      </c>
      <c r="C43" s="3" t="s">
        <v>100</v>
      </c>
      <c r="D43" s="7" t="s">
        <v>12</v>
      </c>
      <c r="E43" s="7" t="s">
        <v>26</v>
      </c>
      <c r="F43" s="5">
        <v>1</v>
      </c>
      <c r="G43" s="4" t="s">
        <v>244</v>
      </c>
      <c r="H43" s="4" t="s">
        <v>244</v>
      </c>
      <c r="I43" s="4" t="s">
        <v>244</v>
      </c>
      <c r="J43" s="4" t="s">
        <v>244</v>
      </c>
      <c r="K43" s="3"/>
      <c r="L43" s="8"/>
    </row>
    <row r="44" spans="1:12" ht="59.25" customHeight="1" x14ac:dyDescent="0.25">
      <c r="A44" s="3" t="s">
        <v>98</v>
      </c>
      <c r="B44" s="3" t="s">
        <v>101</v>
      </c>
      <c r="C44" s="3" t="s">
        <v>102</v>
      </c>
      <c r="D44" s="4" t="s">
        <v>42</v>
      </c>
      <c r="E44" s="7" t="s">
        <v>26</v>
      </c>
      <c r="F44" s="5">
        <v>0.95</v>
      </c>
      <c r="G44" s="4" t="s">
        <v>244</v>
      </c>
      <c r="H44" s="4" t="s">
        <v>244</v>
      </c>
      <c r="I44" s="4" t="s">
        <v>244</v>
      </c>
      <c r="J44" s="4" t="s">
        <v>244</v>
      </c>
      <c r="K44" s="3"/>
      <c r="L44" s="8"/>
    </row>
    <row r="45" spans="1:12" ht="54.75" customHeight="1" x14ac:dyDescent="0.25">
      <c r="A45" s="3" t="s">
        <v>98</v>
      </c>
      <c r="B45" s="3" t="s">
        <v>239</v>
      </c>
      <c r="C45" s="3" t="s">
        <v>240</v>
      </c>
      <c r="D45" s="7" t="s">
        <v>17</v>
      </c>
      <c r="E45" s="7" t="s">
        <v>13</v>
      </c>
      <c r="F45" s="5">
        <v>1</v>
      </c>
      <c r="G45" s="4" t="s">
        <v>244</v>
      </c>
      <c r="H45" s="4" t="s">
        <v>244</v>
      </c>
      <c r="I45" s="4" t="s">
        <v>244</v>
      </c>
      <c r="J45" s="4" t="s">
        <v>244</v>
      </c>
      <c r="K45" s="3"/>
      <c r="L45" s="8"/>
    </row>
    <row r="46" spans="1:12" ht="62.25" customHeight="1" x14ac:dyDescent="0.25">
      <c r="A46" s="3" t="s">
        <v>98</v>
      </c>
      <c r="B46" s="3" t="s">
        <v>241</v>
      </c>
      <c r="C46" s="3" t="s">
        <v>242</v>
      </c>
      <c r="D46" s="7" t="s">
        <v>17</v>
      </c>
      <c r="E46" s="7" t="s">
        <v>26</v>
      </c>
      <c r="F46" s="5">
        <v>0.8</v>
      </c>
      <c r="G46" s="4" t="s">
        <v>244</v>
      </c>
      <c r="H46" s="4" t="s">
        <v>244</v>
      </c>
      <c r="I46" s="4" t="s">
        <v>244</v>
      </c>
      <c r="J46" s="4" t="s">
        <v>244</v>
      </c>
      <c r="K46" s="3"/>
      <c r="L46" s="8"/>
    </row>
    <row r="47" spans="1:12" ht="67.5" customHeight="1" x14ac:dyDescent="0.25">
      <c r="A47" s="3" t="s">
        <v>103</v>
      </c>
      <c r="B47" s="3" t="s">
        <v>104</v>
      </c>
      <c r="C47" s="3" t="s">
        <v>105</v>
      </c>
      <c r="D47" s="7" t="s">
        <v>17</v>
      </c>
      <c r="E47" s="7" t="s">
        <v>46</v>
      </c>
      <c r="F47" s="5">
        <v>0.7</v>
      </c>
      <c r="G47" s="7">
        <v>6</v>
      </c>
      <c r="H47" s="7">
        <v>6</v>
      </c>
      <c r="I47" s="2">
        <f>G47/H47</f>
        <v>1</v>
      </c>
      <c r="J47" s="23">
        <f>I47/F47</f>
        <v>1.4285714285714286</v>
      </c>
      <c r="K47" s="3" t="s">
        <v>291</v>
      </c>
      <c r="L47" s="6"/>
    </row>
    <row r="48" spans="1:12" ht="59.25" hidden="1" customHeight="1" x14ac:dyDescent="0.25">
      <c r="A48" s="3" t="s">
        <v>103</v>
      </c>
      <c r="B48" s="3" t="s">
        <v>106</v>
      </c>
      <c r="C48" s="3" t="s">
        <v>107</v>
      </c>
      <c r="D48" s="7" t="s">
        <v>17</v>
      </c>
      <c r="E48" s="7" t="s">
        <v>325</v>
      </c>
      <c r="F48" s="5">
        <v>0.65</v>
      </c>
      <c r="G48" s="7"/>
      <c r="H48" s="7"/>
      <c r="I48" s="2"/>
      <c r="J48" s="1"/>
      <c r="K48" s="3"/>
      <c r="L48" s="6"/>
    </row>
    <row r="49" spans="1:12" ht="112.5" customHeight="1" x14ac:dyDescent="0.25">
      <c r="A49" s="3" t="s">
        <v>103</v>
      </c>
      <c r="B49" s="3" t="s">
        <v>108</v>
      </c>
      <c r="C49" s="3" t="s">
        <v>109</v>
      </c>
      <c r="D49" s="7" t="s">
        <v>75</v>
      </c>
      <c r="E49" s="7" t="s">
        <v>26</v>
      </c>
      <c r="F49" s="5">
        <v>0.9</v>
      </c>
      <c r="G49" s="4">
        <v>743.63</v>
      </c>
      <c r="H49" s="4">
        <v>744</v>
      </c>
      <c r="I49" s="25">
        <f>G49/H49</f>
        <v>0.99950268817204302</v>
      </c>
      <c r="J49" s="23">
        <f>I49/F49</f>
        <v>1.110558542413381</v>
      </c>
      <c r="K49" s="3" t="s">
        <v>290</v>
      </c>
      <c r="L49" s="6"/>
    </row>
    <row r="50" spans="1:12" ht="70.5" customHeight="1" x14ac:dyDescent="0.25">
      <c r="A50" s="3" t="s">
        <v>103</v>
      </c>
      <c r="B50" s="3" t="s">
        <v>110</v>
      </c>
      <c r="C50" s="3" t="s">
        <v>111</v>
      </c>
      <c r="D50" s="7" t="s">
        <v>75</v>
      </c>
      <c r="E50" s="7" t="s">
        <v>26</v>
      </c>
      <c r="F50" s="5">
        <v>0.9</v>
      </c>
      <c r="G50" s="4">
        <v>744</v>
      </c>
      <c r="H50" s="4">
        <v>744</v>
      </c>
      <c r="I50" s="25">
        <f>G50/H50</f>
        <v>1</v>
      </c>
      <c r="J50" s="23">
        <f>I50/F50</f>
        <v>1.1111111111111112</v>
      </c>
      <c r="K50" s="3" t="s">
        <v>289</v>
      </c>
      <c r="L50" s="6"/>
    </row>
    <row r="51" spans="1:12" ht="123.75" customHeight="1" x14ac:dyDescent="0.25">
      <c r="A51" s="3" t="s">
        <v>103</v>
      </c>
      <c r="B51" s="3" t="s">
        <v>112</v>
      </c>
      <c r="C51" s="3" t="s">
        <v>113</v>
      </c>
      <c r="D51" s="7" t="s">
        <v>12</v>
      </c>
      <c r="E51" s="7" t="s">
        <v>26</v>
      </c>
      <c r="F51" s="5">
        <v>0.9</v>
      </c>
      <c r="G51" s="4">
        <v>898</v>
      </c>
      <c r="H51" s="4">
        <v>899</v>
      </c>
      <c r="I51" s="25">
        <f>G51/H51</f>
        <v>0.99888765294771964</v>
      </c>
      <c r="J51" s="23">
        <f>I51/F51</f>
        <v>1.1098751699419107</v>
      </c>
      <c r="K51" s="3" t="s">
        <v>292</v>
      </c>
      <c r="L51" s="6"/>
    </row>
    <row r="52" spans="1:12" ht="108" customHeight="1" x14ac:dyDescent="0.25">
      <c r="A52" s="3" t="s">
        <v>103</v>
      </c>
      <c r="B52" s="3" t="s">
        <v>114</v>
      </c>
      <c r="C52" s="3" t="s">
        <v>115</v>
      </c>
      <c r="D52" s="7" t="s">
        <v>17</v>
      </c>
      <c r="E52" s="7" t="s">
        <v>13</v>
      </c>
      <c r="F52" s="5">
        <v>1</v>
      </c>
      <c r="G52" s="4">
        <v>12</v>
      </c>
      <c r="H52" s="4">
        <v>12</v>
      </c>
      <c r="I52" s="25">
        <f>G52/H52</f>
        <v>1</v>
      </c>
      <c r="J52" s="23">
        <f>I52/F52</f>
        <v>1</v>
      </c>
      <c r="K52" s="3" t="s">
        <v>288</v>
      </c>
      <c r="L52" s="6"/>
    </row>
    <row r="53" spans="1:12" ht="75.75" customHeight="1" x14ac:dyDescent="0.25">
      <c r="A53" s="3" t="s">
        <v>103</v>
      </c>
      <c r="B53" s="3" t="s">
        <v>226</v>
      </c>
      <c r="C53" s="3" t="s">
        <v>116</v>
      </c>
      <c r="D53" s="19" t="s">
        <v>25</v>
      </c>
      <c r="E53" s="7" t="s">
        <v>18</v>
      </c>
      <c r="F53" s="22">
        <v>0</v>
      </c>
      <c r="G53" s="4">
        <v>0</v>
      </c>
      <c r="H53" s="4">
        <v>0</v>
      </c>
      <c r="I53" s="35">
        <v>1</v>
      </c>
      <c r="J53" s="1">
        <v>1</v>
      </c>
      <c r="K53" s="3" t="s">
        <v>287</v>
      </c>
      <c r="L53" s="8"/>
    </row>
    <row r="54" spans="1:12" ht="60" customHeight="1" x14ac:dyDescent="0.25">
      <c r="A54" s="19" t="s">
        <v>117</v>
      </c>
      <c r="B54" s="3" t="s">
        <v>118</v>
      </c>
      <c r="C54" s="3" t="s">
        <v>119</v>
      </c>
      <c r="D54" s="7" t="s">
        <v>17</v>
      </c>
      <c r="E54" s="7" t="s">
        <v>46</v>
      </c>
      <c r="F54" s="5">
        <v>0.9</v>
      </c>
      <c r="G54" s="34">
        <v>19290.46</v>
      </c>
      <c r="H54" s="7">
        <v>197</v>
      </c>
      <c r="I54" s="29">
        <f t="shared" ref="I54:I62" si="1">G54/H54</f>
        <v>97.921116751269025</v>
      </c>
      <c r="J54" s="1">
        <f>97.92%/F54</f>
        <v>1.0880000000000001</v>
      </c>
      <c r="K54" s="3" t="s">
        <v>277</v>
      </c>
      <c r="L54" s="6"/>
    </row>
    <row r="55" spans="1:12" ht="62.25" customHeight="1" x14ac:dyDescent="0.25">
      <c r="A55" s="19" t="s">
        <v>117</v>
      </c>
      <c r="B55" s="3" t="s">
        <v>120</v>
      </c>
      <c r="C55" s="3" t="s">
        <v>121</v>
      </c>
      <c r="D55" s="7" t="s">
        <v>17</v>
      </c>
      <c r="E55" s="7" t="s">
        <v>18</v>
      </c>
      <c r="F55" s="5">
        <v>0.8</v>
      </c>
      <c r="G55" s="7">
        <v>250</v>
      </c>
      <c r="H55" s="7">
        <v>250</v>
      </c>
      <c r="I55" s="29">
        <f t="shared" si="1"/>
        <v>1</v>
      </c>
      <c r="J55" s="23">
        <f t="shared" ref="J55:J63" si="2">I55/F55</f>
        <v>1.25</v>
      </c>
      <c r="K55" s="3" t="s">
        <v>282</v>
      </c>
      <c r="L55" s="6"/>
    </row>
    <row r="56" spans="1:12" ht="60" customHeight="1" x14ac:dyDescent="0.25">
      <c r="A56" s="19" t="s">
        <v>117</v>
      </c>
      <c r="B56" s="3" t="s">
        <v>122</v>
      </c>
      <c r="C56" s="3" t="s">
        <v>123</v>
      </c>
      <c r="D56" s="7" t="s">
        <v>17</v>
      </c>
      <c r="E56" s="7" t="s">
        <v>18</v>
      </c>
      <c r="F56" s="5">
        <v>0.8</v>
      </c>
      <c r="G56" s="7">
        <v>200</v>
      </c>
      <c r="H56" s="7">
        <v>250</v>
      </c>
      <c r="I56" s="29">
        <f t="shared" si="1"/>
        <v>0.8</v>
      </c>
      <c r="J56" s="23">
        <f t="shared" si="2"/>
        <v>1</v>
      </c>
      <c r="K56" s="3" t="s">
        <v>283</v>
      </c>
      <c r="L56" s="6"/>
    </row>
    <row r="57" spans="1:12" ht="88.5" customHeight="1" x14ac:dyDescent="0.25">
      <c r="A57" s="19" t="s">
        <v>117</v>
      </c>
      <c r="B57" s="3" t="s">
        <v>124</v>
      </c>
      <c r="C57" s="3" t="s">
        <v>125</v>
      </c>
      <c r="D57" s="7" t="s">
        <v>17</v>
      </c>
      <c r="E57" s="7" t="s">
        <v>13</v>
      </c>
      <c r="F57" s="5">
        <v>0.95</v>
      </c>
      <c r="G57" s="7">
        <v>112</v>
      </c>
      <c r="H57" s="7">
        <v>112</v>
      </c>
      <c r="I57" s="29">
        <f t="shared" si="1"/>
        <v>1</v>
      </c>
      <c r="J57" s="1">
        <f t="shared" si="2"/>
        <v>1.0526315789473684</v>
      </c>
      <c r="K57" s="3" t="s">
        <v>274</v>
      </c>
      <c r="L57" s="6"/>
    </row>
    <row r="58" spans="1:12" ht="169.5" customHeight="1" x14ac:dyDescent="0.25">
      <c r="A58" s="19" t="s">
        <v>117</v>
      </c>
      <c r="B58" s="3" t="s">
        <v>126</v>
      </c>
      <c r="C58" s="3" t="s">
        <v>127</v>
      </c>
      <c r="D58" s="7" t="s">
        <v>17</v>
      </c>
      <c r="E58" s="7" t="s">
        <v>46</v>
      </c>
      <c r="F58" s="5">
        <v>0.8</v>
      </c>
      <c r="G58" s="7">
        <v>80</v>
      </c>
      <c r="H58" s="7">
        <v>80</v>
      </c>
      <c r="I58" s="2">
        <f t="shared" si="1"/>
        <v>1</v>
      </c>
      <c r="J58" s="1">
        <f t="shared" si="2"/>
        <v>1.25</v>
      </c>
      <c r="K58" s="3" t="s">
        <v>276</v>
      </c>
      <c r="L58" s="6"/>
    </row>
    <row r="59" spans="1:12" ht="216" customHeight="1" x14ac:dyDescent="0.25">
      <c r="A59" s="19" t="s">
        <v>117</v>
      </c>
      <c r="B59" s="3" t="s">
        <v>227</v>
      </c>
      <c r="C59" s="3" t="s">
        <v>128</v>
      </c>
      <c r="D59" s="7" t="s">
        <v>17</v>
      </c>
      <c r="E59" s="7" t="s">
        <v>18</v>
      </c>
      <c r="F59" s="5">
        <v>1</v>
      </c>
      <c r="G59" s="7">
        <v>140</v>
      </c>
      <c r="H59" s="7">
        <v>154</v>
      </c>
      <c r="I59" s="2">
        <f t="shared" si="1"/>
        <v>0.90909090909090906</v>
      </c>
      <c r="J59" s="1">
        <f t="shared" si="2"/>
        <v>0.90909090909090906</v>
      </c>
      <c r="K59" s="3" t="s">
        <v>279</v>
      </c>
      <c r="L59" s="6"/>
    </row>
    <row r="60" spans="1:12" ht="196.5" customHeight="1" x14ac:dyDescent="0.25">
      <c r="A60" s="19" t="s">
        <v>117</v>
      </c>
      <c r="B60" s="3" t="s">
        <v>228</v>
      </c>
      <c r="C60" s="3" t="s">
        <v>129</v>
      </c>
      <c r="D60" s="7" t="s">
        <v>17</v>
      </c>
      <c r="E60" s="7" t="s">
        <v>18</v>
      </c>
      <c r="F60" s="5">
        <v>1</v>
      </c>
      <c r="G60" s="7">
        <v>52</v>
      </c>
      <c r="H60" s="7">
        <v>62</v>
      </c>
      <c r="I60" s="18">
        <f t="shared" si="1"/>
        <v>0.83870967741935487</v>
      </c>
      <c r="J60" s="1">
        <f t="shared" si="2"/>
        <v>0.83870967741935487</v>
      </c>
      <c r="K60" s="3" t="s">
        <v>281</v>
      </c>
      <c r="L60" s="6"/>
    </row>
    <row r="61" spans="1:12" ht="47.25" customHeight="1" x14ac:dyDescent="0.25">
      <c r="A61" s="19" t="s">
        <v>117</v>
      </c>
      <c r="B61" s="3" t="s">
        <v>130</v>
      </c>
      <c r="C61" s="3" t="s">
        <v>131</v>
      </c>
      <c r="D61" s="7" t="s">
        <v>17</v>
      </c>
      <c r="E61" s="7" t="s">
        <v>26</v>
      </c>
      <c r="F61" s="5">
        <v>0.9</v>
      </c>
      <c r="G61" s="4">
        <v>281</v>
      </c>
      <c r="H61" s="4">
        <v>285</v>
      </c>
      <c r="I61" s="18">
        <f t="shared" si="1"/>
        <v>0.98596491228070171</v>
      </c>
      <c r="J61" s="1">
        <f t="shared" si="2"/>
        <v>1.0955165692007796</v>
      </c>
      <c r="K61" s="3" t="s">
        <v>280</v>
      </c>
      <c r="L61" s="6"/>
    </row>
    <row r="62" spans="1:12" ht="47.25" customHeight="1" x14ac:dyDescent="0.25">
      <c r="A62" s="19" t="s">
        <v>117</v>
      </c>
      <c r="B62" s="3" t="s">
        <v>132</v>
      </c>
      <c r="C62" s="3" t="s">
        <v>133</v>
      </c>
      <c r="D62" s="7" t="s">
        <v>42</v>
      </c>
      <c r="E62" s="7" t="s">
        <v>26</v>
      </c>
      <c r="F62" s="5">
        <v>0.04</v>
      </c>
      <c r="G62" s="4">
        <v>139</v>
      </c>
      <c r="H62" s="4">
        <v>2994</v>
      </c>
      <c r="I62" s="18">
        <f t="shared" si="1"/>
        <v>4.6426185704742821E-2</v>
      </c>
      <c r="J62" s="1">
        <f t="shared" si="2"/>
        <v>1.1606546426185704</v>
      </c>
      <c r="K62" s="3" t="s">
        <v>284</v>
      </c>
      <c r="L62" s="6"/>
    </row>
    <row r="63" spans="1:12" ht="86.25" customHeight="1" x14ac:dyDescent="0.25">
      <c r="A63" s="19" t="s">
        <v>117</v>
      </c>
      <c r="B63" s="3" t="s">
        <v>134</v>
      </c>
      <c r="C63" s="3" t="s">
        <v>135</v>
      </c>
      <c r="D63" s="7" t="s">
        <v>42</v>
      </c>
      <c r="E63" s="7" t="s">
        <v>13</v>
      </c>
      <c r="F63" s="5">
        <v>0.02</v>
      </c>
      <c r="G63" s="7">
        <v>1.59</v>
      </c>
      <c r="H63" s="7" t="s">
        <v>286</v>
      </c>
      <c r="I63" s="7">
        <f>G63</f>
        <v>1.59</v>
      </c>
      <c r="J63" s="1">
        <f t="shared" si="2"/>
        <v>79.5</v>
      </c>
      <c r="K63" s="3" t="s">
        <v>285</v>
      </c>
      <c r="L63" s="6"/>
    </row>
    <row r="64" spans="1:12" ht="47.25" customHeight="1" x14ac:dyDescent="0.25">
      <c r="A64" s="19" t="s">
        <v>117</v>
      </c>
      <c r="B64" s="3" t="s">
        <v>136</v>
      </c>
      <c r="C64" s="3" t="s">
        <v>137</v>
      </c>
      <c r="D64" s="7" t="s">
        <v>42</v>
      </c>
      <c r="E64" s="7" t="s">
        <v>13</v>
      </c>
      <c r="F64" s="5">
        <v>0.01</v>
      </c>
      <c r="G64" s="7">
        <v>0</v>
      </c>
      <c r="H64" s="7">
        <v>0</v>
      </c>
      <c r="I64" s="18">
        <v>0</v>
      </c>
      <c r="J64" s="1">
        <v>1</v>
      </c>
      <c r="K64" s="3" t="s">
        <v>275</v>
      </c>
      <c r="L64" s="6"/>
    </row>
    <row r="65" spans="1:12" ht="59.25" customHeight="1" x14ac:dyDescent="0.25">
      <c r="A65" s="19" t="s">
        <v>117</v>
      </c>
      <c r="B65" s="3" t="s">
        <v>138</v>
      </c>
      <c r="C65" s="3" t="s">
        <v>139</v>
      </c>
      <c r="D65" s="19" t="s">
        <v>25</v>
      </c>
      <c r="E65" s="7" t="s">
        <v>46</v>
      </c>
      <c r="F65" s="7">
        <v>0</v>
      </c>
      <c r="G65" s="7">
        <v>0</v>
      </c>
      <c r="H65" s="7">
        <v>0</v>
      </c>
      <c r="I65" s="18">
        <v>0</v>
      </c>
      <c r="J65" s="1">
        <v>1</v>
      </c>
      <c r="K65" s="3" t="s">
        <v>278</v>
      </c>
      <c r="L65" s="6"/>
    </row>
    <row r="66" spans="1:12" ht="59.25" customHeight="1" x14ac:dyDescent="0.25">
      <c r="A66" s="19" t="s">
        <v>140</v>
      </c>
      <c r="B66" s="3" t="s">
        <v>141</v>
      </c>
      <c r="C66" s="3" t="s">
        <v>142</v>
      </c>
      <c r="D66" s="7" t="s">
        <v>17</v>
      </c>
      <c r="E66" s="7" t="s">
        <v>46</v>
      </c>
      <c r="F66" s="5">
        <v>1</v>
      </c>
      <c r="G66" s="7">
        <v>16297</v>
      </c>
      <c r="H66" s="7">
        <v>16297</v>
      </c>
      <c r="I66" s="29">
        <f>G66/H66</f>
        <v>1</v>
      </c>
      <c r="J66" s="23">
        <f>I66/F66</f>
        <v>1</v>
      </c>
      <c r="K66" s="3" t="s">
        <v>318</v>
      </c>
      <c r="L66" s="6"/>
    </row>
    <row r="67" spans="1:12" ht="59.25" customHeight="1" x14ac:dyDescent="0.25">
      <c r="A67" s="3" t="s">
        <v>140</v>
      </c>
      <c r="B67" s="3" t="s">
        <v>143</v>
      </c>
      <c r="C67" s="3" t="s">
        <v>144</v>
      </c>
      <c r="D67" s="4" t="s">
        <v>17</v>
      </c>
      <c r="E67" s="4" t="s">
        <v>13</v>
      </c>
      <c r="F67" s="5">
        <v>1</v>
      </c>
      <c r="G67" s="7">
        <v>167</v>
      </c>
      <c r="H67" s="7">
        <v>167</v>
      </c>
      <c r="I67" s="29">
        <f>G67/H67</f>
        <v>1</v>
      </c>
      <c r="J67" s="23">
        <f>I67/F67</f>
        <v>1</v>
      </c>
      <c r="K67" s="3" t="s">
        <v>271</v>
      </c>
      <c r="L67" s="6"/>
    </row>
    <row r="68" spans="1:12" ht="195.75" customHeight="1" x14ac:dyDescent="0.25">
      <c r="A68" s="3" t="s">
        <v>140</v>
      </c>
      <c r="B68" s="3" t="s">
        <v>145</v>
      </c>
      <c r="C68" s="3" t="s">
        <v>146</v>
      </c>
      <c r="D68" s="4" t="s">
        <v>17</v>
      </c>
      <c r="E68" s="4" t="s">
        <v>13</v>
      </c>
      <c r="F68" s="5">
        <v>0.9</v>
      </c>
      <c r="G68" s="7">
        <v>10</v>
      </c>
      <c r="H68" s="7">
        <v>10</v>
      </c>
      <c r="I68" s="29">
        <f>G68/H68</f>
        <v>1</v>
      </c>
      <c r="J68" s="23">
        <f>I68/F68</f>
        <v>1.1111111111111112</v>
      </c>
      <c r="K68" s="3" t="s">
        <v>272</v>
      </c>
      <c r="L68" s="6"/>
    </row>
    <row r="69" spans="1:12" ht="60" x14ac:dyDescent="0.25">
      <c r="A69" s="3" t="s">
        <v>140</v>
      </c>
      <c r="B69" s="3" t="s">
        <v>147</v>
      </c>
      <c r="C69" s="3" t="s">
        <v>148</v>
      </c>
      <c r="D69" s="4" t="s">
        <v>12</v>
      </c>
      <c r="E69" s="4" t="s">
        <v>13</v>
      </c>
      <c r="F69" s="5">
        <v>0.95</v>
      </c>
      <c r="G69" s="7">
        <v>14</v>
      </c>
      <c r="H69" s="7">
        <v>14</v>
      </c>
      <c r="I69" s="29">
        <f>G69/H69</f>
        <v>1</v>
      </c>
      <c r="J69" s="23">
        <f>I69/F69</f>
        <v>1.0526315789473684</v>
      </c>
      <c r="K69" s="3" t="s">
        <v>273</v>
      </c>
      <c r="L69" s="6"/>
    </row>
    <row r="70" spans="1:12" ht="224.25" customHeight="1" x14ac:dyDescent="0.25">
      <c r="A70" s="3" t="s">
        <v>140</v>
      </c>
      <c r="B70" s="3" t="s">
        <v>149</v>
      </c>
      <c r="C70" s="3" t="s">
        <v>150</v>
      </c>
      <c r="D70" s="7" t="s">
        <v>17</v>
      </c>
      <c r="E70" s="7" t="s">
        <v>46</v>
      </c>
      <c r="F70" s="5">
        <v>0.7</v>
      </c>
      <c r="G70" s="7" t="s">
        <v>244</v>
      </c>
      <c r="H70" s="7" t="s">
        <v>244</v>
      </c>
      <c r="I70" s="7" t="s">
        <v>244</v>
      </c>
      <c r="J70" s="7" t="s">
        <v>244</v>
      </c>
      <c r="K70" s="3"/>
      <c r="L70" s="6"/>
    </row>
    <row r="71" spans="1:12" ht="45" x14ac:dyDescent="0.25">
      <c r="A71" s="3" t="s">
        <v>140</v>
      </c>
      <c r="B71" s="3" t="s">
        <v>151</v>
      </c>
      <c r="C71" s="3" t="s">
        <v>152</v>
      </c>
      <c r="D71" s="19" t="s">
        <v>25</v>
      </c>
      <c r="E71" s="7" t="s">
        <v>18</v>
      </c>
      <c r="F71" s="5">
        <v>1</v>
      </c>
      <c r="G71" s="7">
        <v>1</v>
      </c>
      <c r="H71" s="7">
        <v>1</v>
      </c>
      <c r="I71" s="2">
        <f>G71/H71</f>
        <v>1</v>
      </c>
      <c r="J71" s="23">
        <f>I71/F71</f>
        <v>1</v>
      </c>
      <c r="K71" s="3" t="s">
        <v>270</v>
      </c>
      <c r="L71" s="6"/>
    </row>
    <row r="72" spans="1:12" ht="30" x14ac:dyDescent="0.25">
      <c r="A72" s="3" t="s">
        <v>140</v>
      </c>
      <c r="B72" s="3" t="s">
        <v>153</v>
      </c>
      <c r="C72" s="3" t="s">
        <v>153</v>
      </c>
      <c r="D72" s="19" t="s">
        <v>25</v>
      </c>
      <c r="E72" s="7" t="s">
        <v>18</v>
      </c>
      <c r="F72" s="22">
        <v>0</v>
      </c>
      <c r="G72" s="7">
        <v>0</v>
      </c>
      <c r="H72" s="7">
        <v>0</v>
      </c>
      <c r="I72" s="2">
        <v>0</v>
      </c>
      <c r="J72" s="23">
        <v>1</v>
      </c>
      <c r="K72" s="3" t="s">
        <v>269</v>
      </c>
      <c r="L72" s="6"/>
    </row>
    <row r="73" spans="1:12" ht="246" customHeight="1" x14ac:dyDescent="0.25">
      <c r="A73" s="3" t="s">
        <v>154</v>
      </c>
      <c r="B73" s="3" t="s">
        <v>155</v>
      </c>
      <c r="C73" s="3" t="s">
        <v>156</v>
      </c>
      <c r="D73" s="7" t="s">
        <v>17</v>
      </c>
      <c r="E73" s="7" t="s">
        <v>13</v>
      </c>
      <c r="F73" s="5">
        <v>1</v>
      </c>
      <c r="G73" s="7">
        <v>57</v>
      </c>
      <c r="H73" s="7">
        <v>57</v>
      </c>
      <c r="I73" s="29">
        <f>G73/H73</f>
        <v>1</v>
      </c>
      <c r="J73" s="23">
        <f>I73/F73</f>
        <v>1</v>
      </c>
      <c r="K73" s="3" t="s">
        <v>266</v>
      </c>
      <c r="L73" s="6"/>
    </row>
    <row r="74" spans="1:12" ht="283.5" customHeight="1" x14ac:dyDescent="0.25">
      <c r="A74" s="3" t="s">
        <v>154</v>
      </c>
      <c r="B74" s="3" t="s">
        <v>157</v>
      </c>
      <c r="C74" s="3" t="s">
        <v>158</v>
      </c>
      <c r="D74" s="7" t="s">
        <v>17</v>
      </c>
      <c r="E74" s="7" t="s">
        <v>13</v>
      </c>
      <c r="F74" s="5">
        <v>1</v>
      </c>
      <c r="G74" s="7">
        <v>15</v>
      </c>
      <c r="H74" s="7">
        <v>15</v>
      </c>
      <c r="I74" s="29">
        <f>G74/H74</f>
        <v>1</v>
      </c>
      <c r="J74" s="23">
        <f>I74/F74</f>
        <v>1</v>
      </c>
      <c r="K74" s="3" t="s">
        <v>265</v>
      </c>
      <c r="L74" s="6"/>
    </row>
    <row r="75" spans="1:12" ht="227.25" customHeight="1" x14ac:dyDescent="0.25">
      <c r="A75" s="19" t="s">
        <v>154</v>
      </c>
      <c r="B75" s="3" t="s">
        <v>159</v>
      </c>
      <c r="C75" s="3" t="s">
        <v>160</v>
      </c>
      <c r="D75" s="7" t="s">
        <v>17</v>
      </c>
      <c r="E75" s="7" t="s">
        <v>13</v>
      </c>
      <c r="F75" s="5">
        <v>1</v>
      </c>
      <c r="G75" s="7">
        <v>41</v>
      </c>
      <c r="H75" s="7">
        <v>41</v>
      </c>
      <c r="I75" s="29">
        <f>G75/H75</f>
        <v>1</v>
      </c>
      <c r="J75" s="23">
        <f>I75/F75</f>
        <v>1</v>
      </c>
      <c r="K75" s="3" t="s">
        <v>268</v>
      </c>
      <c r="L75" s="6"/>
    </row>
    <row r="76" spans="1:12" ht="339" customHeight="1" x14ac:dyDescent="0.25">
      <c r="A76" s="3" t="s">
        <v>154</v>
      </c>
      <c r="B76" s="3" t="s">
        <v>161</v>
      </c>
      <c r="C76" s="3" t="s">
        <v>162</v>
      </c>
      <c r="D76" s="7" t="s">
        <v>17</v>
      </c>
      <c r="E76" s="7" t="s">
        <v>26</v>
      </c>
      <c r="F76" s="5">
        <v>1</v>
      </c>
      <c r="G76" s="4">
        <v>12</v>
      </c>
      <c r="H76" s="4">
        <v>12</v>
      </c>
      <c r="I76" s="29">
        <f>G76/H76</f>
        <v>1</v>
      </c>
      <c r="J76" s="23">
        <f>I76/F76</f>
        <v>1</v>
      </c>
      <c r="K76" s="3" t="s">
        <v>267</v>
      </c>
      <c r="L76" s="6"/>
    </row>
    <row r="77" spans="1:12" ht="75" x14ac:dyDescent="0.25">
      <c r="A77" s="3" t="s">
        <v>163</v>
      </c>
      <c r="B77" s="3" t="s">
        <v>164</v>
      </c>
      <c r="C77" s="3" t="s">
        <v>165</v>
      </c>
      <c r="D77" s="4" t="s">
        <v>42</v>
      </c>
      <c r="E77" s="7" t="s">
        <v>18</v>
      </c>
      <c r="F77" s="5">
        <v>0.9</v>
      </c>
      <c r="G77" s="4">
        <v>0</v>
      </c>
      <c r="H77" s="4">
        <v>0</v>
      </c>
      <c r="I77" s="4">
        <v>0</v>
      </c>
      <c r="J77" s="21">
        <v>1</v>
      </c>
      <c r="K77" s="3" t="s">
        <v>300</v>
      </c>
    </row>
    <row r="78" spans="1:12" ht="84" customHeight="1" x14ac:dyDescent="0.25">
      <c r="A78" s="3" t="s">
        <v>163</v>
      </c>
      <c r="B78" s="3" t="s">
        <v>166</v>
      </c>
      <c r="C78" s="3" t="s">
        <v>167</v>
      </c>
      <c r="D78" s="7" t="s">
        <v>75</v>
      </c>
      <c r="E78" s="7" t="s">
        <v>26</v>
      </c>
      <c r="F78" s="5">
        <v>0.9</v>
      </c>
      <c r="G78" s="16">
        <v>13990959</v>
      </c>
      <c r="H78" s="17">
        <v>12013384</v>
      </c>
      <c r="I78" s="18">
        <f>G78/H78</f>
        <v>1.16461431683196</v>
      </c>
      <c r="J78" s="1">
        <f>I78/F78</f>
        <v>1.2940159075910667</v>
      </c>
      <c r="K78" s="3" t="s">
        <v>258</v>
      </c>
    </row>
    <row r="79" spans="1:12" ht="120" x14ac:dyDescent="0.25">
      <c r="A79" s="3" t="s">
        <v>163</v>
      </c>
      <c r="B79" s="3" t="s">
        <v>168</v>
      </c>
      <c r="C79" s="3" t="s">
        <v>169</v>
      </c>
      <c r="D79" s="7" t="s">
        <v>17</v>
      </c>
      <c r="E79" s="7" t="s">
        <v>13</v>
      </c>
      <c r="F79" s="5">
        <v>0.9</v>
      </c>
      <c r="G79" s="4">
        <v>6</v>
      </c>
      <c r="H79" s="4">
        <v>6</v>
      </c>
      <c r="I79" s="18">
        <f>G79/H79</f>
        <v>1</v>
      </c>
      <c r="J79" s="1">
        <f>I79/F79</f>
        <v>1.1111111111111112</v>
      </c>
      <c r="K79" s="3" t="s">
        <v>338</v>
      </c>
    </row>
    <row r="80" spans="1:12" ht="82.5" customHeight="1" x14ac:dyDescent="0.25">
      <c r="A80" s="3" t="s">
        <v>163</v>
      </c>
      <c r="B80" s="3" t="s">
        <v>170</v>
      </c>
      <c r="C80" s="3" t="s">
        <v>171</v>
      </c>
      <c r="D80" s="19" t="s">
        <v>25</v>
      </c>
      <c r="E80" s="7" t="s">
        <v>26</v>
      </c>
      <c r="F80" s="20">
        <v>0</v>
      </c>
      <c r="G80" s="4">
        <v>0</v>
      </c>
      <c r="H80" s="4">
        <v>0</v>
      </c>
      <c r="I80" s="4">
        <v>0</v>
      </c>
      <c r="J80" s="21">
        <v>1</v>
      </c>
      <c r="K80" s="3" t="s">
        <v>299</v>
      </c>
    </row>
    <row r="81" spans="1:12" ht="112.5" customHeight="1" x14ac:dyDescent="0.25">
      <c r="A81" s="3" t="s">
        <v>172</v>
      </c>
      <c r="B81" s="3" t="s">
        <v>173</v>
      </c>
      <c r="C81" s="3" t="s">
        <v>174</v>
      </c>
      <c r="D81" s="4" t="s">
        <v>42</v>
      </c>
      <c r="E81" s="7" t="s">
        <v>46</v>
      </c>
      <c r="F81" s="5">
        <v>0.9</v>
      </c>
      <c r="G81" s="7">
        <v>231</v>
      </c>
      <c r="H81" s="7">
        <v>238</v>
      </c>
      <c r="I81" s="2">
        <f>G81/H81</f>
        <v>0.97058823529411764</v>
      </c>
      <c r="J81" s="1">
        <f>I81/F81</f>
        <v>1.0784313725490196</v>
      </c>
      <c r="K81" s="3" t="s">
        <v>264</v>
      </c>
      <c r="L81" s="6"/>
    </row>
    <row r="82" spans="1:12" ht="204" customHeight="1" x14ac:dyDescent="0.25">
      <c r="A82" s="3" t="s">
        <v>172</v>
      </c>
      <c r="B82" s="3" t="s">
        <v>175</v>
      </c>
      <c r="C82" s="3" t="s">
        <v>176</v>
      </c>
      <c r="D82" s="7" t="s">
        <v>17</v>
      </c>
      <c r="E82" s="7" t="s">
        <v>13</v>
      </c>
      <c r="F82" s="5">
        <v>0.9</v>
      </c>
      <c r="G82" s="7">
        <v>98</v>
      </c>
      <c r="H82" s="7">
        <v>99</v>
      </c>
      <c r="I82" s="25">
        <f>G82/H82</f>
        <v>0.98989898989898994</v>
      </c>
      <c r="J82" s="1">
        <f>I82/F82</f>
        <v>1.0998877665544333</v>
      </c>
      <c r="K82" s="3" t="s">
        <v>263</v>
      </c>
      <c r="L82" s="8"/>
    </row>
    <row r="83" spans="1:12" ht="137.25" customHeight="1" x14ac:dyDescent="0.25">
      <c r="A83" s="3" t="s">
        <v>172</v>
      </c>
      <c r="B83" s="3" t="s">
        <v>177</v>
      </c>
      <c r="C83" s="3" t="s">
        <v>178</v>
      </c>
      <c r="D83" s="7" t="s">
        <v>17</v>
      </c>
      <c r="E83" s="7" t="s">
        <v>26</v>
      </c>
      <c r="F83" s="5">
        <v>0.9</v>
      </c>
      <c r="G83" s="7">
        <v>101</v>
      </c>
      <c r="H83" s="4">
        <v>90</v>
      </c>
      <c r="I83" s="25">
        <f>G83/H83</f>
        <v>1.1222222222222222</v>
      </c>
      <c r="J83" s="1">
        <f>I83/F83</f>
        <v>1.2469135802469136</v>
      </c>
      <c r="K83" s="3" t="s">
        <v>261</v>
      </c>
      <c r="L83" s="8"/>
    </row>
    <row r="84" spans="1:12" ht="135" customHeight="1" x14ac:dyDescent="0.25">
      <c r="A84" s="3" t="s">
        <v>172</v>
      </c>
      <c r="B84" s="3" t="s">
        <v>179</v>
      </c>
      <c r="C84" s="3" t="s">
        <v>180</v>
      </c>
      <c r="D84" s="7" t="s">
        <v>17</v>
      </c>
      <c r="E84" s="7" t="s">
        <v>26</v>
      </c>
      <c r="F84" s="5">
        <v>0.9</v>
      </c>
      <c r="G84" s="4">
        <v>85.69</v>
      </c>
      <c r="H84" s="4">
        <v>85.87</v>
      </c>
      <c r="I84" s="25">
        <f>G84/H84</f>
        <v>0.99790380808198431</v>
      </c>
      <c r="J84" s="1">
        <f>I84/F84</f>
        <v>1.1087820089799825</v>
      </c>
      <c r="K84" s="3" t="s">
        <v>262</v>
      </c>
      <c r="L84" s="6"/>
    </row>
    <row r="85" spans="1:12" ht="45" x14ac:dyDescent="0.25">
      <c r="A85" s="3" t="s">
        <v>172</v>
      </c>
      <c r="B85" s="3" t="s">
        <v>181</v>
      </c>
      <c r="C85" s="3" t="s">
        <v>182</v>
      </c>
      <c r="D85" s="19" t="s">
        <v>25</v>
      </c>
      <c r="E85" s="7" t="s">
        <v>26</v>
      </c>
      <c r="F85" s="22">
        <v>0</v>
      </c>
      <c r="G85" s="4">
        <v>0</v>
      </c>
      <c r="H85" s="4">
        <v>0</v>
      </c>
      <c r="I85" s="4">
        <v>0</v>
      </c>
      <c r="J85" s="23">
        <v>1</v>
      </c>
      <c r="K85" s="3" t="s">
        <v>259</v>
      </c>
      <c r="L85" s="6"/>
    </row>
    <row r="86" spans="1:12" ht="60.75" customHeight="1" x14ac:dyDescent="0.25">
      <c r="A86" s="3" t="s">
        <v>172</v>
      </c>
      <c r="B86" s="3" t="s">
        <v>183</v>
      </c>
      <c r="C86" s="3" t="s">
        <v>183</v>
      </c>
      <c r="D86" s="19" t="s">
        <v>25</v>
      </c>
      <c r="E86" s="7" t="s">
        <v>184</v>
      </c>
      <c r="F86" s="22">
        <v>0</v>
      </c>
      <c r="G86" s="4">
        <v>0</v>
      </c>
      <c r="H86" s="4">
        <v>0</v>
      </c>
      <c r="I86" s="4">
        <v>0</v>
      </c>
      <c r="J86" s="23">
        <v>1</v>
      </c>
      <c r="K86" s="3" t="s">
        <v>260</v>
      </c>
      <c r="L86" s="6"/>
    </row>
    <row r="87" spans="1:12" ht="45" x14ac:dyDescent="0.25">
      <c r="A87" s="19" t="s">
        <v>185</v>
      </c>
      <c r="B87" s="40" t="s">
        <v>186</v>
      </c>
      <c r="C87" s="3" t="s">
        <v>187</v>
      </c>
      <c r="D87" s="7" t="s">
        <v>12</v>
      </c>
      <c r="E87" s="7" t="s">
        <v>13</v>
      </c>
      <c r="F87" s="5">
        <v>1</v>
      </c>
      <c r="G87" s="7" t="s">
        <v>244</v>
      </c>
      <c r="H87" s="7" t="s">
        <v>244</v>
      </c>
      <c r="I87" s="7" t="s">
        <v>244</v>
      </c>
      <c r="J87" s="7" t="s">
        <v>244</v>
      </c>
      <c r="K87" s="3"/>
      <c r="L87" s="41"/>
    </row>
    <row r="88" spans="1:12" ht="206.25" customHeight="1" x14ac:dyDescent="0.25">
      <c r="A88" s="19" t="s">
        <v>185</v>
      </c>
      <c r="B88" s="3" t="s">
        <v>188</v>
      </c>
      <c r="C88" s="3" t="s">
        <v>189</v>
      </c>
      <c r="D88" s="4" t="s">
        <v>42</v>
      </c>
      <c r="E88" s="7" t="s">
        <v>18</v>
      </c>
      <c r="F88" s="5">
        <v>0.95</v>
      </c>
      <c r="G88" s="7">
        <v>7</v>
      </c>
      <c r="H88" s="7">
        <v>9</v>
      </c>
      <c r="I88" s="25">
        <f>G88/H88</f>
        <v>0.77777777777777779</v>
      </c>
      <c r="J88" s="1">
        <f>I88/F88</f>
        <v>0.81871345029239773</v>
      </c>
      <c r="K88" s="3" t="s">
        <v>333</v>
      </c>
      <c r="L88" s="6" t="s">
        <v>339</v>
      </c>
    </row>
    <row r="89" spans="1:12" ht="89.25" customHeight="1" x14ac:dyDescent="0.25">
      <c r="A89" s="19" t="s">
        <v>185</v>
      </c>
      <c r="B89" s="3" t="s">
        <v>190</v>
      </c>
      <c r="C89" s="3" t="s">
        <v>191</v>
      </c>
      <c r="D89" s="7" t="s">
        <v>12</v>
      </c>
      <c r="E89" s="7" t="s">
        <v>13</v>
      </c>
      <c r="F89" s="5">
        <v>0.92</v>
      </c>
      <c r="G89" s="7">
        <v>118</v>
      </c>
      <c r="H89" s="7">
        <v>228</v>
      </c>
      <c r="I89" s="2">
        <f>G89/H89</f>
        <v>0.51754385964912286</v>
      </c>
      <c r="J89" s="1">
        <f>I89/F89</f>
        <v>0.56254767353165525</v>
      </c>
      <c r="K89" s="3" t="s">
        <v>332</v>
      </c>
      <c r="L89" s="6"/>
    </row>
    <row r="90" spans="1:12" ht="111" customHeight="1" x14ac:dyDescent="0.25">
      <c r="A90" s="19" t="s">
        <v>185</v>
      </c>
      <c r="B90" s="3" t="s">
        <v>192</v>
      </c>
      <c r="C90" s="3" t="s">
        <v>193</v>
      </c>
      <c r="D90" s="7" t="s">
        <v>12</v>
      </c>
      <c r="E90" s="7" t="s">
        <v>13</v>
      </c>
      <c r="F90" s="5">
        <v>0.92</v>
      </c>
      <c r="G90" s="7">
        <v>0</v>
      </c>
      <c r="H90" s="7">
        <v>5</v>
      </c>
      <c r="I90" s="18">
        <v>0</v>
      </c>
      <c r="J90" s="1">
        <v>0</v>
      </c>
      <c r="K90" s="3" t="s">
        <v>331</v>
      </c>
      <c r="L90" s="6"/>
    </row>
    <row r="91" spans="1:12" ht="60" x14ac:dyDescent="0.25">
      <c r="A91" s="19" t="s">
        <v>185</v>
      </c>
      <c r="B91" s="3" t="s">
        <v>194</v>
      </c>
      <c r="C91" s="3" t="s">
        <v>195</v>
      </c>
      <c r="D91" s="7" t="s">
        <v>12</v>
      </c>
      <c r="E91" s="7" t="s">
        <v>18</v>
      </c>
      <c r="F91" s="5">
        <v>0.9</v>
      </c>
      <c r="G91" s="7">
        <v>19</v>
      </c>
      <c r="H91" s="7">
        <v>19</v>
      </c>
      <c r="I91" s="2">
        <f>G91/H91</f>
        <v>1</v>
      </c>
      <c r="J91" s="1">
        <f>I91/F91</f>
        <v>1.1111111111111112</v>
      </c>
      <c r="K91" s="3" t="s">
        <v>330</v>
      </c>
      <c r="L91" s="6"/>
    </row>
    <row r="92" spans="1:12" ht="135.75" customHeight="1" x14ac:dyDescent="0.25">
      <c r="A92" s="19" t="s">
        <v>185</v>
      </c>
      <c r="B92" s="3" t="s">
        <v>196</v>
      </c>
      <c r="C92" s="3" t="s">
        <v>197</v>
      </c>
      <c r="D92" s="7" t="s">
        <v>17</v>
      </c>
      <c r="E92" s="4" t="s">
        <v>18</v>
      </c>
      <c r="F92" s="5">
        <v>1</v>
      </c>
      <c r="G92" s="7">
        <v>4</v>
      </c>
      <c r="H92" s="7">
        <v>4</v>
      </c>
      <c r="I92" s="2">
        <v>0</v>
      </c>
      <c r="J92" s="23">
        <v>1</v>
      </c>
      <c r="K92" s="3" t="s">
        <v>328</v>
      </c>
      <c r="L92" s="6"/>
    </row>
    <row r="93" spans="1:12" ht="75" x14ac:dyDescent="0.25">
      <c r="A93" s="19" t="s">
        <v>185</v>
      </c>
      <c r="B93" s="3" t="s">
        <v>198</v>
      </c>
      <c r="C93" s="3" t="s">
        <v>199</v>
      </c>
      <c r="D93" s="7" t="s">
        <v>12</v>
      </c>
      <c r="E93" s="7" t="s">
        <v>18</v>
      </c>
      <c r="F93" s="5">
        <v>0.08</v>
      </c>
      <c r="G93" s="7">
        <v>5</v>
      </c>
      <c r="H93" s="7">
        <v>98</v>
      </c>
      <c r="I93" s="18">
        <f>G93/H93</f>
        <v>5.1020408163265307E-2</v>
      </c>
      <c r="J93" s="1">
        <f>I93/F93</f>
        <v>0.63775510204081631</v>
      </c>
      <c r="K93" s="3" t="s">
        <v>329</v>
      </c>
      <c r="L93" s="6"/>
    </row>
    <row r="94" spans="1:12" ht="75" x14ac:dyDescent="0.25">
      <c r="A94" s="19" t="s">
        <v>185</v>
      </c>
      <c r="B94" s="3" t="s">
        <v>243</v>
      </c>
      <c r="C94" s="3" t="s">
        <v>200</v>
      </c>
      <c r="D94" s="19" t="s">
        <v>25</v>
      </c>
      <c r="E94" s="7" t="s">
        <v>13</v>
      </c>
      <c r="F94" s="22">
        <v>0</v>
      </c>
      <c r="G94" s="7">
        <v>0</v>
      </c>
      <c r="H94" s="7">
        <v>0</v>
      </c>
      <c r="I94" s="5">
        <v>0</v>
      </c>
      <c r="J94" s="23">
        <v>1</v>
      </c>
      <c r="K94" s="3" t="s">
        <v>326</v>
      </c>
      <c r="L94" s="6"/>
    </row>
    <row r="95" spans="1:12" ht="99" customHeight="1" x14ac:dyDescent="0.25">
      <c r="A95" s="19" t="s">
        <v>185</v>
      </c>
      <c r="B95" s="3" t="s">
        <v>201</v>
      </c>
      <c r="C95" s="3" t="s">
        <v>202</v>
      </c>
      <c r="D95" s="19" t="s">
        <v>25</v>
      </c>
      <c r="E95" s="7" t="s">
        <v>13</v>
      </c>
      <c r="F95" s="22">
        <v>0</v>
      </c>
      <c r="G95" s="7">
        <v>0</v>
      </c>
      <c r="H95" s="7">
        <v>0</v>
      </c>
      <c r="I95" s="5">
        <v>0</v>
      </c>
      <c r="J95" s="23">
        <v>1</v>
      </c>
      <c r="K95" s="3" t="s">
        <v>327</v>
      </c>
      <c r="L95" s="6"/>
    </row>
    <row r="96" spans="1:12" ht="165" x14ac:dyDescent="0.25">
      <c r="A96" s="19" t="s">
        <v>203</v>
      </c>
      <c r="B96" s="3" t="s">
        <v>204</v>
      </c>
      <c r="C96" s="3" t="s">
        <v>205</v>
      </c>
      <c r="D96" s="7" t="s">
        <v>12</v>
      </c>
      <c r="E96" s="7" t="s">
        <v>13</v>
      </c>
      <c r="F96" s="5">
        <v>0.9</v>
      </c>
      <c r="G96" s="7">
        <v>615</v>
      </c>
      <c r="H96" s="7">
        <v>627</v>
      </c>
      <c r="I96" s="18">
        <f>G96/H96</f>
        <v>0.98086124401913877</v>
      </c>
      <c r="J96" s="1">
        <f>I96/F96</f>
        <v>1.0898458266879318</v>
      </c>
      <c r="K96" s="3" t="s">
        <v>335</v>
      </c>
      <c r="L96" s="6"/>
    </row>
    <row r="97" spans="1:12" ht="187.5" customHeight="1" x14ac:dyDescent="0.25">
      <c r="A97" s="19" t="s">
        <v>203</v>
      </c>
      <c r="B97" s="3" t="s">
        <v>316</v>
      </c>
      <c r="C97" s="3" t="s">
        <v>317</v>
      </c>
      <c r="D97" s="7" t="s">
        <v>49</v>
      </c>
      <c r="E97" s="7" t="s">
        <v>13</v>
      </c>
      <c r="F97" s="5">
        <v>0</v>
      </c>
      <c r="G97" s="7">
        <v>29</v>
      </c>
      <c r="H97" s="7">
        <v>31</v>
      </c>
      <c r="I97" s="18">
        <f>G97/H97</f>
        <v>0.93548387096774188</v>
      </c>
      <c r="J97" s="7" t="s">
        <v>312</v>
      </c>
      <c r="K97" s="3" t="s">
        <v>334</v>
      </c>
      <c r="L97" s="8"/>
    </row>
    <row r="98" spans="1:12" ht="158.25" customHeight="1" x14ac:dyDescent="0.25">
      <c r="A98" s="19" t="s">
        <v>203</v>
      </c>
      <c r="B98" s="3" t="s">
        <v>206</v>
      </c>
      <c r="C98" s="3" t="s">
        <v>207</v>
      </c>
      <c r="D98" s="7" t="s">
        <v>17</v>
      </c>
      <c r="E98" s="7" t="s">
        <v>13</v>
      </c>
      <c r="F98" s="5">
        <v>0.2</v>
      </c>
      <c r="G98" s="17">
        <v>3667921</v>
      </c>
      <c r="H98" s="17">
        <v>8787492</v>
      </c>
      <c r="I98" s="18">
        <f>G98/H98</f>
        <v>0.41740248525973056</v>
      </c>
      <c r="J98" s="1">
        <f>I98/F98</f>
        <v>2.0870124262986525</v>
      </c>
      <c r="K98" s="3" t="s">
        <v>336</v>
      </c>
      <c r="L98" s="6" t="s">
        <v>339</v>
      </c>
    </row>
    <row r="99" spans="1:12" ht="162" customHeight="1" x14ac:dyDescent="0.25">
      <c r="A99" s="19" t="s">
        <v>203</v>
      </c>
      <c r="B99" s="3" t="s">
        <v>246</v>
      </c>
      <c r="C99" s="4" t="s">
        <v>208</v>
      </c>
      <c r="D99" s="7" t="s">
        <v>17</v>
      </c>
      <c r="E99" s="7" t="s">
        <v>26</v>
      </c>
      <c r="F99" s="17">
        <v>100</v>
      </c>
      <c r="G99" s="4">
        <v>88</v>
      </c>
      <c r="H99" s="4">
        <v>1</v>
      </c>
      <c r="I99" s="43">
        <v>88</v>
      </c>
      <c r="J99" s="26">
        <f>I99/F99</f>
        <v>0.88</v>
      </c>
      <c r="K99" s="3" t="s">
        <v>315</v>
      </c>
      <c r="L99" s="6" t="s">
        <v>339</v>
      </c>
    </row>
    <row r="100" spans="1:12" ht="177.75" customHeight="1" x14ac:dyDescent="0.25">
      <c r="A100" s="3" t="s">
        <v>203</v>
      </c>
      <c r="B100" s="3" t="s">
        <v>209</v>
      </c>
      <c r="C100" s="30" t="s">
        <v>238</v>
      </c>
      <c r="D100" s="31" t="s">
        <v>25</v>
      </c>
      <c r="E100" s="19" t="s">
        <v>13</v>
      </c>
      <c r="F100" s="32">
        <v>0</v>
      </c>
      <c r="G100" s="32">
        <v>0</v>
      </c>
      <c r="H100" s="32">
        <v>0</v>
      </c>
      <c r="I100" s="33">
        <v>0</v>
      </c>
      <c r="J100" s="33">
        <v>1</v>
      </c>
      <c r="K100" s="31" t="s">
        <v>314</v>
      </c>
      <c r="L100" s="6"/>
    </row>
    <row r="101" spans="1:12" ht="52.5" customHeight="1" x14ac:dyDescent="0.25">
      <c r="A101" s="19" t="s">
        <v>39</v>
      </c>
      <c r="B101" s="3" t="s">
        <v>210</v>
      </c>
      <c r="C101" s="3" t="s">
        <v>211</v>
      </c>
      <c r="D101" s="31" t="s">
        <v>25</v>
      </c>
      <c r="E101" s="32" t="s">
        <v>26</v>
      </c>
      <c r="F101" s="22">
        <v>0</v>
      </c>
      <c r="G101" s="7">
        <v>0</v>
      </c>
      <c r="H101" s="7">
        <v>244</v>
      </c>
      <c r="I101" s="4">
        <v>0</v>
      </c>
      <c r="J101" s="2">
        <v>1</v>
      </c>
      <c r="K101" s="3" t="s">
        <v>297</v>
      </c>
      <c r="L101" s="6"/>
    </row>
    <row r="102" spans="1:12" ht="99.75" customHeight="1" x14ac:dyDescent="0.25">
      <c r="A102" s="19" t="s">
        <v>39</v>
      </c>
      <c r="B102" s="3" t="s">
        <v>212</v>
      </c>
      <c r="C102" s="3" t="s">
        <v>213</v>
      </c>
      <c r="D102" s="31" t="s">
        <v>25</v>
      </c>
      <c r="E102" s="32" t="s">
        <v>26</v>
      </c>
      <c r="F102" s="32">
        <v>0</v>
      </c>
      <c r="G102" s="32">
        <v>0</v>
      </c>
      <c r="H102" s="32">
        <v>0</v>
      </c>
      <c r="I102" s="4">
        <v>0</v>
      </c>
      <c r="J102" s="2">
        <v>1</v>
      </c>
      <c r="K102" s="3" t="s">
        <v>296</v>
      </c>
      <c r="L102" s="6"/>
    </row>
    <row r="103" spans="1:12" x14ac:dyDescent="0.25">
      <c r="B103" s="6" t="s">
        <v>224</v>
      </c>
    </row>
  </sheetData>
  <autoFilter ref="A1:L103">
    <filterColumn colId="4">
      <filters blank="1">
        <filter val="_x0009_Semestral (Mes Vencido)"/>
        <filter val="_x0009_Trimestral (Mes Vencido)"/>
        <filter val="Anual"/>
        <filter val="Cada vez que se requiera"/>
        <filter val="Cuatrimestral"/>
        <filter val="Mensual"/>
        <filter val="Mensual (Vencido)"/>
        <filter val="Semestral"/>
        <filter val="Trimestral"/>
      </filters>
    </filterColumn>
    <filterColumn colId="6" showButton="0"/>
    <filterColumn colId="7" showButton="0"/>
  </autoFilter>
  <mergeCells count="9">
    <mergeCell ref="G1:I1"/>
    <mergeCell ref="J1:J2"/>
    <mergeCell ref="K1:K2"/>
    <mergeCell ref="A1:A2"/>
    <mergeCell ref="B1:B2"/>
    <mergeCell ref="C1:C2"/>
    <mergeCell ref="D1:D2"/>
    <mergeCell ref="E1:E2"/>
    <mergeCell ref="F1:F2"/>
  </mergeCells>
  <conditionalFormatting sqref="A1">
    <cfRule type="containsErrors" dxfId="7" priority="8">
      <formula>ISERROR(A1)</formula>
    </cfRule>
  </conditionalFormatting>
  <conditionalFormatting sqref="B1 D1">
    <cfRule type="containsErrors" dxfId="6" priority="7">
      <formula>ISERROR(B1)</formula>
    </cfRule>
  </conditionalFormatting>
  <conditionalFormatting sqref="E1">
    <cfRule type="containsErrors" dxfId="5" priority="6">
      <formula>ISERROR(E1)</formula>
    </cfRule>
  </conditionalFormatting>
  <conditionalFormatting sqref="F1">
    <cfRule type="containsErrors" dxfId="4" priority="5">
      <formula>ISERROR(F1)</formula>
    </cfRule>
  </conditionalFormatting>
  <conditionalFormatting sqref="K1">
    <cfRule type="containsErrors" dxfId="3" priority="3">
      <formula>ISERROR(K1)</formula>
    </cfRule>
  </conditionalFormatting>
  <conditionalFormatting sqref="J1">
    <cfRule type="containsErrors" dxfId="2" priority="4">
      <formula>ISERROR(J1)</formula>
    </cfRule>
  </conditionalFormatting>
  <conditionalFormatting sqref="C1">
    <cfRule type="containsErrors" dxfId="1" priority="2">
      <formula>ISERROR(C1)</formula>
    </cfRule>
  </conditionalFormatting>
  <conditionalFormatting sqref="I2">
    <cfRule type="containsErrors" dxfId="0" priority="1">
      <formula>ISERROR(I2)</formula>
    </cfRule>
  </conditionalFormatting>
  <hyperlinks>
    <hyperlink ref="B77" r:id="rId1" display="https://isolucion.idrd.gov.co/Isolucion4IDRD/Medicion/frmValorIndicador.aspx?Accion=Editar&amp;CodIndicador=MTYwNg=="/>
    <hyperlink ref="B80" r:id="rId2" display="https://isolucion.idrd.gov.co/Isolucion4IDRD/Medicion/frmValorIndicador.aspx?Accion=Editar&amp;CodIndicador=MTYxOQ=="/>
    <hyperlink ref="B22" r:id="rId3" display="https://isolucion.idrd.gov.co/Isolucion4IDRD/Medicion/frmValorIndicador.aspx?Accion=Editar&amp;CodIndicador=MTYyMQ=="/>
    <hyperlink ref="B23" r:id="rId4" display="https://isolucion.idrd.gov.co/Isolucion4IDRD/Medicion/frmValorIndicador.aspx?Accion=Editar&amp;CodIndicador=MTYyMw=="/>
    <hyperlink ref="B24" r:id="rId5" display="https://isolucion.idrd.gov.co/Isolucion4IDRD/Medicion/frmValorIndicador.aspx?Accion=Editar&amp;CodIndicador=MTYyNA=="/>
    <hyperlink ref="B25" r:id="rId6" display="https://isolucion.idrd.gov.co/Isolucion4IDRD/Medicion/frmValorIndicador.aspx?Accion=Editar&amp;CodIndicador=MTYyMg=="/>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K8" sqref="K8"/>
    </sheetView>
  </sheetViews>
  <sheetFormatPr baseColWidth="10" defaultRowHeight="15" x14ac:dyDescent="0.25"/>
  <cols>
    <col min="1" max="1" width="34.140625" customWidth="1"/>
  </cols>
  <sheetData>
    <row r="2" spans="1:3" x14ac:dyDescent="0.25">
      <c r="A2" s="12" t="s">
        <v>229</v>
      </c>
      <c r="B2" s="13">
        <v>32</v>
      </c>
    </row>
    <row r="3" spans="1:3" x14ac:dyDescent="0.25">
      <c r="A3" s="12" t="s">
        <v>233</v>
      </c>
      <c r="B3" s="13">
        <v>26</v>
      </c>
      <c r="C3" s="10">
        <f>B3/B2</f>
        <v>0.8125</v>
      </c>
    </row>
    <row r="4" spans="1:3" x14ac:dyDescent="0.25">
      <c r="A4" s="12" t="s">
        <v>234</v>
      </c>
      <c r="B4" s="13">
        <v>6</v>
      </c>
      <c r="C4" s="10">
        <f>B4/B2</f>
        <v>0.1875</v>
      </c>
    </row>
    <row r="5" spans="1:3" x14ac:dyDescent="0.25">
      <c r="A5" s="8"/>
      <c r="B5" s="6"/>
    </row>
    <row r="8" spans="1:3" x14ac:dyDescent="0.25">
      <c r="C8" s="10"/>
    </row>
    <row r="9" spans="1:3" x14ac:dyDescent="0.25">
      <c r="B9" s="10"/>
    </row>
    <row r="10" spans="1:3" x14ac:dyDescent="0.25">
      <c r="A10" t="s">
        <v>235</v>
      </c>
    </row>
    <row r="11" spans="1:3" x14ac:dyDescent="0.25">
      <c r="A11" t="s">
        <v>247</v>
      </c>
    </row>
    <row r="12" spans="1:3" x14ac:dyDescent="0.25">
      <c r="A12" t="s">
        <v>230</v>
      </c>
      <c r="B12">
        <v>28</v>
      </c>
      <c r="C12" s="11">
        <f>B12/B15</f>
        <v>0.875</v>
      </c>
    </row>
    <row r="13" spans="1:3" x14ac:dyDescent="0.25">
      <c r="A13" t="s">
        <v>231</v>
      </c>
      <c r="B13">
        <v>4</v>
      </c>
      <c r="C13" s="11">
        <f>B13/B15</f>
        <v>0.125</v>
      </c>
    </row>
    <row r="14" spans="1:3" x14ac:dyDescent="0.25">
      <c r="A14" t="s">
        <v>232</v>
      </c>
      <c r="B14">
        <v>0</v>
      </c>
      <c r="C14" s="11">
        <f>B14/B15</f>
        <v>0</v>
      </c>
    </row>
    <row r="15" spans="1:3" x14ac:dyDescent="0.25">
      <c r="B15">
        <f>SUM(B12:B14)</f>
        <v>32</v>
      </c>
      <c r="C15" s="1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DICIEMBRE</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Alba Lucero Rodriguez Becerra</cp:lastModifiedBy>
  <dcterms:created xsi:type="dcterms:W3CDTF">2021-06-28T15:47:31Z</dcterms:created>
  <dcterms:modified xsi:type="dcterms:W3CDTF">2022-01-21T16:05:04Z</dcterms:modified>
</cp:coreProperties>
</file>